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730"/>
  <workbookPr/>
  <mc:AlternateContent xmlns:mc="http://schemas.openxmlformats.org/markup-compatibility/2006">
    <mc:Choice Requires="x15">
      <x15ac:absPath xmlns:x15ac="http://schemas.microsoft.com/office/spreadsheetml/2010/11/ac" url="M:\VaK MB - Bakov nad Jizerou\Projekt\2018.01.11 - Posláno Doškářovi\"/>
    </mc:Choice>
  </mc:AlternateContent>
  <bookViews>
    <workbookView xWindow="240" yWindow="120" windowWidth="14940" windowHeight="9225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I9" i="1" l="1"/>
  <c r="I12" i="1"/>
  <c r="O12" i="1" s="1"/>
  <c r="I15" i="1"/>
  <c r="O15" i="1" s="1"/>
  <c r="I18" i="1"/>
  <c r="O18" i="1" s="1"/>
  <c r="I21" i="1"/>
  <c r="O21" i="1" s="1"/>
  <c r="I24" i="1"/>
  <c r="O24" i="1" s="1"/>
  <c r="I27" i="1"/>
  <c r="O27" i="1" s="1"/>
  <c r="I30" i="1"/>
  <c r="O30" i="1" s="1"/>
  <c r="I33" i="1"/>
  <c r="O33" i="1" s="1"/>
  <c r="I36" i="1"/>
  <c r="O36" i="1" s="1"/>
  <c r="I40" i="1"/>
  <c r="O40" i="1"/>
  <c r="I43" i="1"/>
  <c r="O43" i="1"/>
  <c r="I46" i="1"/>
  <c r="O46" i="1"/>
  <c r="I49" i="1"/>
  <c r="O49" i="1"/>
  <c r="I52" i="1"/>
  <c r="O52" i="1"/>
  <c r="I55" i="1"/>
  <c r="I58" i="1"/>
  <c r="O58" i="1"/>
  <c r="I61" i="1"/>
  <c r="O61" i="1" s="1"/>
  <c r="I64" i="1"/>
  <c r="O64" i="1"/>
  <c r="I67" i="1"/>
  <c r="O67" i="1" s="1"/>
  <c r="I70" i="1"/>
  <c r="O70" i="1" s="1"/>
  <c r="I73" i="1"/>
  <c r="O73" i="1" s="1"/>
  <c r="I76" i="1"/>
  <c r="O76" i="1" s="1"/>
  <c r="I79" i="1"/>
  <c r="O79" i="1" s="1"/>
  <c r="I82" i="1"/>
  <c r="O82" i="1" s="1"/>
  <c r="I85" i="1"/>
  <c r="O85" i="1" s="1"/>
  <c r="I88" i="1"/>
  <c r="O88" i="1" s="1"/>
  <c r="I91" i="1"/>
  <c r="O91" i="1" s="1"/>
  <c r="I94" i="1"/>
  <c r="O94" i="1" s="1"/>
  <c r="I97" i="1"/>
  <c r="O97" i="1" s="1"/>
  <c r="I100" i="1"/>
  <c r="O100" i="1" s="1"/>
  <c r="I103" i="1"/>
  <c r="I104" i="1"/>
  <c r="O104" i="1"/>
  <c r="I107" i="1"/>
  <c r="O107" i="1"/>
  <c r="I110" i="1"/>
  <c r="O110" i="1"/>
  <c r="I113" i="1"/>
  <c r="O113" i="1"/>
  <c r="I116" i="1"/>
  <c r="O116" i="1"/>
  <c r="I120" i="1"/>
  <c r="I123" i="1"/>
  <c r="O123" i="1" s="1"/>
  <c r="I126" i="1"/>
  <c r="O126" i="1" s="1"/>
  <c r="I129" i="1"/>
  <c r="O129" i="1" s="1"/>
  <c r="I132" i="1"/>
  <c r="O132" i="1" s="1"/>
  <c r="I135" i="1"/>
  <c r="O135" i="1" s="1"/>
  <c r="I139" i="1"/>
  <c r="I138" i="1" s="1"/>
  <c r="O139" i="1"/>
  <c r="I142" i="1"/>
  <c r="O142" i="1" s="1"/>
  <c r="I145" i="1"/>
  <c r="O145" i="1"/>
  <c r="I148" i="1"/>
  <c r="O148" i="1" s="1"/>
  <c r="I151" i="1"/>
  <c r="O151" i="1"/>
  <c r="I155" i="1"/>
  <c r="I158" i="1"/>
  <c r="O158" i="1" s="1"/>
  <c r="I161" i="1"/>
  <c r="O161" i="1" s="1"/>
  <c r="I164" i="1"/>
  <c r="O164" i="1" s="1"/>
  <c r="I167" i="1"/>
  <c r="O167" i="1" s="1"/>
  <c r="I170" i="1"/>
  <c r="O170" i="1" s="1"/>
  <c r="I173" i="1"/>
  <c r="O173" i="1" s="1"/>
  <c r="I176" i="1"/>
  <c r="O176" i="1" s="1"/>
  <c r="I179" i="1"/>
  <c r="O179" i="1" s="1"/>
  <c r="I182" i="1"/>
  <c r="O182" i="1" s="1"/>
  <c r="I185" i="1"/>
  <c r="O185" i="1" s="1"/>
  <c r="I188" i="1"/>
  <c r="O188" i="1" s="1"/>
  <c r="I191" i="1"/>
  <c r="O191" i="1" s="1"/>
  <c r="I194" i="1"/>
  <c r="O194" i="1" s="1"/>
  <c r="I197" i="1"/>
  <c r="O197" i="1" s="1"/>
  <c r="I200" i="1"/>
  <c r="O200" i="1" s="1"/>
  <c r="I203" i="1"/>
  <c r="O203" i="1" s="1"/>
  <c r="I206" i="1"/>
  <c r="O206" i="1" s="1"/>
  <c r="I209" i="1"/>
  <c r="O209" i="1" s="1"/>
  <c r="I212" i="1"/>
  <c r="O212" i="1" s="1"/>
  <c r="I215" i="1"/>
  <c r="O215" i="1" s="1"/>
  <c r="I218" i="1"/>
  <c r="O218" i="1" s="1"/>
  <c r="I221" i="1"/>
  <c r="O221" i="1" s="1"/>
  <c r="I224" i="1"/>
  <c r="O224" i="1" s="1"/>
  <c r="I227" i="1"/>
  <c r="O227" i="1" s="1"/>
  <c r="I230" i="1"/>
  <c r="O230" i="1" s="1"/>
  <c r="I233" i="1"/>
  <c r="O233" i="1" s="1"/>
  <c r="I236" i="1"/>
  <c r="O236" i="1" s="1"/>
  <c r="I239" i="1"/>
  <c r="O239" i="1" s="1"/>
  <c r="I242" i="1"/>
  <c r="O242" i="1" s="1"/>
  <c r="I245" i="1"/>
  <c r="O245" i="1" s="1"/>
  <c r="I248" i="1"/>
  <c r="O248" i="1" s="1"/>
  <c r="I251" i="1"/>
  <c r="O251" i="1" s="1"/>
  <c r="I254" i="1"/>
  <c r="O254" i="1" s="1"/>
  <c r="I257" i="1"/>
  <c r="O257" i="1" s="1"/>
  <c r="I260" i="1"/>
  <c r="O260" i="1" s="1"/>
  <c r="I263" i="1"/>
  <c r="O263" i="1" s="1"/>
  <c r="I266" i="1"/>
  <c r="O266" i="1" s="1"/>
  <c r="I269" i="1"/>
  <c r="O269" i="1" s="1"/>
  <c r="I272" i="1"/>
  <c r="O272" i="1" s="1"/>
  <c r="I275" i="1"/>
  <c r="O275" i="1" s="1"/>
  <c r="I278" i="1"/>
  <c r="O278" i="1" s="1"/>
  <c r="I281" i="1"/>
  <c r="O281" i="1" s="1"/>
  <c r="I284" i="1"/>
  <c r="O284" i="1" s="1"/>
  <c r="I287" i="1"/>
  <c r="O287" i="1" s="1"/>
  <c r="I290" i="1"/>
  <c r="O290" i="1" s="1"/>
  <c r="I293" i="1"/>
  <c r="O293" i="1" s="1"/>
  <c r="I296" i="1"/>
  <c r="O296" i="1" s="1"/>
  <c r="I299" i="1"/>
  <c r="O299" i="1" s="1"/>
  <c r="I302" i="1"/>
  <c r="O302" i="1" s="1"/>
  <c r="I305" i="1"/>
  <c r="O305" i="1" s="1"/>
  <c r="I308" i="1"/>
  <c r="O308" i="1" s="1"/>
  <c r="I311" i="1"/>
  <c r="O311" i="1" s="1"/>
  <c r="I314" i="1"/>
  <c r="O314" i="1" s="1"/>
  <c r="I317" i="1"/>
  <c r="O317" i="1" s="1"/>
  <c r="I320" i="1"/>
  <c r="O320" i="1" s="1"/>
  <c r="I323" i="1"/>
  <c r="I324" i="1"/>
  <c r="O324" i="1"/>
  <c r="I327" i="1"/>
  <c r="O327" i="1"/>
  <c r="I330" i="1"/>
  <c r="O330" i="1"/>
  <c r="I333" i="1"/>
  <c r="O333" i="1"/>
  <c r="I336" i="1"/>
  <c r="O336" i="1"/>
  <c r="I339" i="1"/>
  <c r="O339" i="1"/>
  <c r="I342" i="1"/>
  <c r="O342" i="1"/>
  <c r="I345" i="1"/>
  <c r="O345" i="1"/>
  <c r="I348" i="1"/>
  <c r="O348" i="1"/>
  <c r="I351" i="1"/>
  <c r="O351" i="1"/>
  <c r="I354" i="1"/>
  <c r="O354" i="1"/>
  <c r="I357" i="1"/>
  <c r="O357" i="1"/>
  <c r="I360" i="1"/>
  <c r="O360" i="1"/>
  <c r="I154" i="1" l="1"/>
  <c r="I119" i="1"/>
  <c r="I39" i="1"/>
  <c r="I8" i="1"/>
  <c r="I3" i="1" s="1"/>
  <c r="O9" i="1"/>
  <c r="O155" i="1"/>
  <c r="O120" i="1"/>
  <c r="O55" i="1"/>
</calcChain>
</file>

<file path=xl/sharedStrings.xml><?xml version="1.0" encoding="utf-8"?>
<sst xmlns="http://schemas.openxmlformats.org/spreadsheetml/2006/main" count="1336" uniqueCount="468">
  <si>
    <t>ASPE10</t>
  </si>
  <si>
    <t>S</t>
  </si>
  <si>
    <t>Firma: Ing. Milan Ulbrych</t>
  </si>
  <si>
    <t>Příloha k formuláři pro ocenění nabídky</t>
  </si>
  <si>
    <t>Stavba:</t>
  </si>
  <si>
    <t>1712</t>
  </si>
  <si>
    <t>Bakov nad Jizerou, Alešova - Oprava vodovodu</t>
  </si>
  <si>
    <t>O</t>
  </si>
  <si>
    <t>Rozpočet:</t>
  </si>
  <si>
    <t>0,00</t>
  </si>
  <si>
    <t>15,00</t>
  </si>
  <si>
    <t>21,00</t>
  </si>
  <si>
    <t>3</t>
  </si>
  <si>
    <t>2</t>
  </si>
  <si>
    <t/>
  </si>
  <si>
    <t>Oprava vodovodu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</si>
  <si>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</si>
  <si>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</si>
  <si>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</si>
  <si>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</si>
  <si>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</si>
  <si>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</si>
  <si>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</si>
  <si>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</si>
  <si>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</si>
  <si>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</si>
  <si>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</si>
  <si>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</si>
  <si>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Cena</t>
  </si>
  <si>
    <t>Jednotková</t>
  </si>
  <si>
    <t>9</t>
  </si>
  <si>
    <t>Celkem</t>
  </si>
  <si>
    <t>10</t>
  </si>
  <si>
    <t>SD</t>
  </si>
  <si>
    <t>Všeobecné konstrukce a práce</t>
  </si>
  <si>
    <t>P</t>
  </si>
  <si>
    <t>01400</t>
  </si>
  <si>
    <t>Poplatky</t>
  </si>
  <si>
    <t>KPL</t>
  </si>
  <si>
    <t>PP</t>
  </si>
  <si>
    <t>Finanční náklady poplatky místní poplatky 
Zahrnuje veškeré náklady spojené s objednatelem požadovanými pracemi</t>
  </si>
  <si>
    <t>VV</t>
  </si>
  <si>
    <t>02620</t>
  </si>
  <si>
    <t>Zkoušení konstrukcí a prací nezávislou zkušebnou</t>
  </si>
  <si>
    <t>Hutnící zkoušky po 50m</t>
  </si>
  <si>
    <t>02871</t>
  </si>
  <si>
    <t>X</t>
  </si>
  <si>
    <t>Průzkumné sondy pro identifikaci podzem. zařízení</t>
  </si>
  <si>
    <t>Zahrnuje veškeré náklady spojené s objednatelem požadovanými pracemi</t>
  </si>
  <si>
    <t>02911</t>
  </si>
  <si>
    <t>Ostatní požadavky - geodetické zaměření</t>
  </si>
  <si>
    <t>HM</t>
  </si>
  <si>
    <t>Zaměření pro Dokumentaci skutečného provedení stavby 
Zahrnuje veškeré náklady spojené s objednatelem požadovanými pracemi</t>
  </si>
  <si>
    <t>2,0944+0,025+0,19=2,3094 [A]</t>
  </si>
  <si>
    <t>029121</t>
  </si>
  <si>
    <t>Ostatní požadavky - vytyčení podzemních sítí</t>
  </si>
  <si>
    <t>02940</t>
  </si>
  <si>
    <t>01</t>
  </si>
  <si>
    <t>Ostatní požadavky - vypracování dokumentace</t>
  </si>
  <si>
    <t>Dokumentace skutečného provedení stavby 
Zahrnuje veškeré náklady spojené s objednatelem požadovanými pracemi</t>
  </si>
  <si>
    <t>7</t>
  </si>
  <si>
    <t>02</t>
  </si>
  <si>
    <t>Pasportizace přilehlých objektů, vč. monitoringu 
Zahrnuje veškeré náklady spojené s objednatelem požadovanými pracemi</t>
  </si>
  <si>
    <t>8</t>
  </si>
  <si>
    <t>02992</t>
  </si>
  <si>
    <t>Ostatní požadavky - dopravně-inženýrské opatření</t>
  </si>
  <si>
    <t>Ostatní náklady související s objektem bez rozlišení 
Zahrnuje veškeré náklady spojené s objednatelem požadovanými pracemi</t>
  </si>
  <si>
    <t>03100</t>
  </si>
  <si>
    <t>Zřízení stavenište - zřízení, provoz, demontáž</t>
  </si>
  <si>
    <t>03101</t>
  </si>
  <si>
    <t>Zřízení stavenište - oplocení</t>
  </si>
  <si>
    <t>M</t>
  </si>
  <si>
    <t>Oplocení a osvětlení staveniště neprůhlednými dílci výšky 2m do patek v obci 
Zahrnuje veškeré náklady spojené s objednatelem požadovanými pracemi</t>
  </si>
  <si>
    <t>209,44+2,5+19,0=230,9400 [A]</t>
  </si>
  <si>
    <t>Zemní práce</t>
  </si>
  <si>
    <t>11</t>
  </si>
  <si>
    <t>113106124</t>
  </si>
  <si>
    <t>Rozebrání dlažeb nebo dílců komunikací ze zámkových dlaždic</t>
  </si>
  <si>
    <t>M2</t>
  </si>
  <si>
    <t>+ uložení během stavby před následnou pokládkou</t>
  </si>
  <si>
    <t>12</t>
  </si>
  <si>
    <t>113107221</t>
  </si>
  <si>
    <t>Odstranění podkladu pl přes 200 m2 z kameniva drceného tl 100 mm</t>
  </si>
  <si>
    <t>tl. 40mm</t>
  </si>
  <si>
    <t>13</t>
  </si>
  <si>
    <t>113107222</t>
  </si>
  <si>
    <t>Odstranění podkladu pl přes 200 m2 z kameniva drceného tl 200 mm</t>
  </si>
  <si>
    <t>Provizorní zasypání výkopu štěrkem fr. 16-32, tl. 120mm</t>
  </si>
  <si>
    <t>14</t>
  </si>
  <si>
    <t>113107224</t>
  </si>
  <si>
    <t>Odstranění podkladu pl přes 200 m2 z kameniva drceného tl 400 mm</t>
  </si>
  <si>
    <t>(209,44+2,5+19,0)*0,9=207,8460 [A]</t>
  </si>
  <si>
    <t>15</t>
  </si>
  <si>
    <t>115101201</t>
  </si>
  <si>
    <t>Čerpání vody na dopravní výšku do 10 m průměrný přítok do 500 l/min</t>
  </si>
  <si>
    <t>HOD</t>
  </si>
  <si>
    <t>Vyčerpání případné dešťové vody z výkopu</t>
  </si>
  <si>
    <t>16</t>
  </si>
  <si>
    <t>115101301</t>
  </si>
  <si>
    <t>Pohotovost čerpací soupravy pro dopravní výšku do 10 m přítok do 500 l/min</t>
  </si>
  <si>
    <t>DEN</t>
  </si>
  <si>
    <t>17</t>
  </si>
  <si>
    <t>119001421</t>
  </si>
  <si>
    <t>Dočasné zajištění kabelů a kabelových tratí ze 3 volně ložených kabelů</t>
  </si>
  <si>
    <t>+ trubní vedení</t>
  </si>
  <si>
    <t>křížení 38*1 + souběh O2 kabelu 50,08+24,10=112,1800 [A]</t>
  </si>
  <si>
    <t>18</t>
  </si>
  <si>
    <t>120001101</t>
  </si>
  <si>
    <t>Příplatek za ztížení vykopávky v blízkosti podzemního vedení</t>
  </si>
  <si>
    <t>M3</t>
  </si>
  <si>
    <t>(křížení 38*1 + souběh O2 kabelu 50,08+24,10)*2 =224,3600 [A]</t>
  </si>
  <si>
    <t>19</t>
  </si>
  <si>
    <t>132201202</t>
  </si>
  <si>
    <t>Hloubení rýh š do 2000 mm v hornině tř. 3 objemu do 1000 m3</t>
  </si>
  <si>
    <t>((305,32+3,6+25,65)-(209,44+2,5+19,0)*0,9*0,52 konstrukce vozovky)*0,50=113,2450 [A]</t>
  </si>
  <si>
    <t>20</t>
  </si>
  <si>
    <t>132201209</t>
  </si>
  <si>
    <t>Příplatek za lepivost k hloubení rýh š do 2000 mm v hornině tř. 3</t>
  </si>
  <si>
    <t>113,245/2=56,6225 [A]</t>
  </si>
  <si>
    <t>21</t>
  </si>
  <si>
    <t>132301202</t>
  </si>
  <si>
    <t>Hloubení rýh š do 2000 mm v hornině tř. 4 objemu do 1000 m3</t>
  </si>
  <si>
    <t>22</t>
  </si>
  <si>
    <t>132301209</t>
  </si>
  <si>
    <t>Příplatek za lepivost k hloubení rýh š do 2000 mm v hornině tř. 4</t>
  </si>
  <si>
    <t>23</t>
  </si>
  <si>
    <t>151931102</t>
  </si>
  <si>
    <t>Zřízení pažení a rozepření stěn rýh pro podzemní vedení pažícími boxy v hornině středně tlačivé</t>
  </si>
  <si>
    <t>678,16+8+57=743,1600 [A]</t>
  </si>
  <si>
    <t>24</t>
  </si>
  <si>
    <t>151931112</t>
  </si>
  <si>
    <t>Odstranění pažení a rozepření stěn rýh pro podzemní vedení pažícími boxy v hornině středně tlačivé</t>
  </si>
  <si>
    <t>25</t>
  </si>
  <si>
    <t>161101101</t>
  </si>
  <si>
    <t>Svislé přemístění výkopku z horniny tř. 1 až 4 hl výkopu do 2,5 m</t>
  </si>
  <si>
    <t>113,245+113,245=226,4900 [A]</t>
  </si>
  <si>
    <t>26</t>
  </si>
  <si>
    <t>162701105</t>
  </si>
  <si>
    <t>Vodorovné přemístění do 10000 m výkopku z horniny tř. 1 až 4</t>
  </si>
  <si>
    <t>20,785 lože + 1,8 bloky + 79,988 obsyp + 1,613 potrubí =104,1860 [A]</t>
  </si>
  <si>
    <t>27</t>
  </si>
  <si>
    <t>171201201</t>
  </si>
  <si>
    <t>Uložení sypaniny na skládky</t>
  </si>
  <si>
    <t>Přebytečný výkopek nahrazený podsypem a obsypem potrubí</t>
  </si>
  <si>
    <t>28</t>
  </si>
  <si>
    <t>171201211</t>
  </si>
  <si>
    <t>Poplatek za uložení odpadu ze sypaniny na skládce (skládkovné)</t>
  </si>
  <si>
    <t>T</t>
  </si>
  <si>
    <t>104,186*2,0=208,3720 [A]</t>
  </si>
  <si>
    <t>29</t>
  </si>
  <si>
    <t>174101101</t>
  </si>
  <si>
    <t>Zásyp jam, šachet rýh nebo kolem objektů sypaninou se zhutněním</t>
  </si>
  <si>
    <t>113,245+113,245-104,186=122,3040 [A]</t>
  </si>
  <si>
    <t>30</t>
  </si>
  <si>
    <t>175101101</t>
  </si>
  <si>
    <t>Obsypání potrubí bez prohození sypaniny z hornin tř. 1 až 4 uloženým do 3 m od kraje výkopu</t>
  </si>
  <si>
    <t>(209,44+2,5)*0,9*0,398-3,14*0,049*0,049*(209,44+2,5)+19,0*0,9*0,332-3,14*0,016*0,016*19,0=79,9810 [A]</t>
  </si>
  <si>
    <t>PN</t>
  </si>
  <si>
    <t>31</t>
  </si>
  <si>
    <t>583373100</t>
  </si>
  <si>
    <t>STERKOPISEK 0-4 B</t>
  </si>
  <si>
    <t>79,981*2,075=165,9606 [A]</t>
  </si>
  <si>
    <t>Vodorovné konstrukce</t>
  </si>
  <si>
    <t>32</t>
  </si>
  <si>
    <t>451315116</t>
  </si>
  <si>
    <t>Podkladní nebo výplňová vrstva z betonu C 20/25 tl do 100 mm</t>
  </si>
  <si>
    <t>Nové dno armaturní šachty.</t>
  </si>
  <si>
    <t>2,2*1,35=2,9700 [A]</t>
  </si>
  <si>
    <t>33</t>
  </si>
  <si>
    <t>451561111</t>
  </si>
  <si>
    <t>Lože pod dlažby z kameniva drceného drobného vrstva tl do 100 mm</t>
  </si>
  <si>
    <t>fr. 4-8, tl. 40mm</t>
  </si>
  <si>
    <t>34</t>
  </si>
  <si>
    <t>451573111</t>
  </si>
  <si>
    <t>Lože pod potrubí otevřený výkop ze štěrkopísku</t>
  </si>
  <si>
    <t>Písek max. 4mm</t>
  </si>
  <si>
    <t>(209,44+2,5+19,0)*0,1*0,9=20,7846 [A]</t>
  </si>
  <si>
    <t>35</t>
  </si>
  <si>
    <t>452313151</t>
  </si>
  <si>
    <t>Podkladní bloky z betonu prostého tř. C 20/25 otevřený výkop</t>
  </si>
  <si>
    <t>Opěrné betonové bloky</t>
  </si>
  <si>
    <t>0,13*2+0,13*2+0,23*2+0,08*2+0,08*5+0,04*2+0,02*9=1,8000 [A]</t>
  </si>
  <si>
    <t>36</t>
  </si>
  <si>
    <t>452353101</t>
  </si>
  <si>
    <t>Bednění podkladních bloků otevřený výkop</t>
  </si>
  <si>
    <t>(0,74*0,28*2+0,63*0,28)*2+(0,74*0,28*2+0,63*0,28)*2+(0,98*0,28*2+0,85*0,28)*2+(0,58*0,28*2+0,49*0,28)*2+(0,58*0,28*2+0,49*0,28)*5+(0,55*0,28*2+0,26*0,28)*2+(0,51*0,28*2+0,14*0,28)*9=10,8556 [A]</t>
  </si>
  <si>
    <t>Komunikace</t>
  </si>
  <si>
    <t>37</t>
  </si>
  <si>
    <t>564701200</t>
  </si>
  <si>
    <t>Podklad komunikací z kameniva drceného se zhutněním tloušťky do 15 cm</t>
  </si>
  <si>
    <t>38</t>
  </si>
  <si>
    <t>564701300</t>
  </si>
  <si>
    <t>Podklad komunikací z kameniva drceného se zhutněním tloušťky do 20 cm</t>
  </si>
  <si>
    <t>fr. 32-63</t>
  </si>
  <si>
    <t>39</t>
  </si>
  <si>
    <t>fr. 16-32</t>
  </si>
  <si>
    <t>40</t>
  </si>
  <si>
    <t>596212223</t>
  </si>
  <si>
    <t>Kladení zámkové dlažby pozemních komunikací tl 80 mm skupiny B pl přes 300 m2</t>
  </si>
  <si>
    <t>Stávající dlažba, 10% náhrada novou dlažbou</t>
  </si>
  <si>
    <t>41</t>
  </si>
  <si>
    <t>592452170</t>
  </si>
  <si>
    <t>DLAZ ZAM TL 8MM PRIRO</t>
  </si>
  <si>
    <t>411,1*0,1=41,1100 [A]</t>
  </si>
  <si>
    <t>42</t>
  </si>
  <si>
    <t>599432112</t>
  </si>
  <si>
    <t>Vyplnění spár dlažby zámkové dlažby drobným kamenivem</t>
  </si>
  <si>
    <t>Přidružená stavební výroba</t>
  </si>
  <si>
    <t>43</t>
  </si>
  <si>
    <t>722219191</t>
  </si>
  <si>
    <t>Montáž zemních souprav ostatní typ</t>
  </si>
  <si>
    <t>KUS</t>
  </si>
  <si>
    <t>Ocenit pouze montáž, zemní soupravy dodá objednatel 
1x Telesk 0,9-1,30m, 6xTelesk 1,20-1,80m, 19x Telesk 1,05-1,75, dom. přípojka</t>
  </si>
  <si>
    <t>6+1+19=26,0000 [A]</t>
  </si>
  <si>
    <t>44</t>
  </si>
  <si>
    <t>286105290</t>
  </si>
  <si>
    <t>TRUBKA PVC ODPAD ROVNA D 90X2,5</t>
  </si>
  <si>
    <t>Ochrana zemních souprav sekem PVC d90 dl. 1,3m</t>
  </si>
  <si>
    <t>26*1,3=33,8000 [A]</t>
  </si>
  <si>
    <t>45</t>
  </si>
  <si>
    <t>734173417</t>
  </si>
  <si>
    <t>Spoj přírubový PN 16 DN 80</t>
  </si>
  <si>
    <t>SOUBOR</t>
  </si>
  <si>
    <t>Nerez spojovací materiál</t>
  </si>
  <si>
    <t>46</t>
  </si>
  <si>
    <t>734173418</t>
  </si>
  <si>
    <t>Spoj přírubový PN 16 DN 100</t>
  </si>
  <si>
    <t>47</t>
  </si>
  <si>
    <t>776573110</t>
  </si>
  <si>
    <t>Položení a dodávka varovné pásky</t>
  </si>
  <si>
    <t>kompletní montáž + dodávka</t>
  </si>
  <si>
    <t>211,94+19=230,9400 [A]</t>
  </si>
  <si>
    <t>Potrubí</t>
  </si>
  <si>
    <t>48</t>
  </si>
  <si>
    <t>851241131</t>
  </si>
  <si>
    <t>Montáž potrubí z trub litinových hrdlových s integrovaným těsněním otevřený výkop DN 80</t>
  </si>
  <si>
    <t>49</t>
  </si>
  <si>
    <t>552530000</t>
  </si>
  <si>
    <t>TROUBA LIT.HRDL. TYTON EPOX DN 80</t>
  </si>
  <si>
    <t>50</t>
  </si>
  <si>
    <t>851261131</t>
  </si>
  <si>
    <t>Montáž potrubí z trub litinových hrdlových s integrovaným těsněním otevřený výkop DN 100</t>
  </si>
  <si>
    <t>51</t>
  </si>
  <si>
    <t>552530010</t>
  </si>
  <si>
    <t>TROUBA LIT.HRDL. TYTON EPOX DN 100</t>
  </si>
  <si>
    <t>52</t>
  </si>
  <si>
    <t>857241130</t>
  </si>
  <si>
    <t>Montáž tvarovek jednoosých otevřený výkop do DN 80</t>
  </si>
  <si>
    <t>19+19=38,0000 [A]</t>
  </si>
  <si>
    <t>53</t>
  </si>
  <si>
    <t>286194900</t>
  </si>
  <si>
    <t>PŘECHODKA PE/LITINA D 32</t>
  </si>
  <si>
    <t>Supa Lock</t>
  </si>
  <si>
    <t>54</t>
  </si>
  <si>
    <t>319428000</t>
  </si>
  <si>
    <t>SPOJKA POTRUBÍ 32X32</t>
  </si>
  <si>
    <t>ISO spojka</t>
  </si>
  <si>
    <t>55</t>
  </si>
  <si>
    <t>857241131</t>
  </si>
  <si>
    <t>Montáž litinových tvarovek jednoosých hrdlových otevřený výkop s integrovaným těsněním DN 80</t>
  </si>
  <si>
    <t>1+5+3+2+2+4+1=18,0000 [A]</t>
  </si>
  <si>
    <t>56</t>
  </si>
  <si>
    <t>552513130</t>
  </si>
  <si>
    <t>SPOJKA WAGA DN80</t>
  </si>
  <si>
    <t>57</t>
  </si>
  <si>
    <t>552594100</t>
  </si>
  <si>
    <t>KOLENO HRDLOVE MMK DN 80 11 1/4°</t>
  </si>
  <si>
    <t>58</t>
  </si>
  <si>
    <t>552594101</t>
  </si>
  <si>
    <t>KOLENO HRDLOVE MK DN 80 11 1/4°</t>
  </si>
  <si>
    <t>59</t>
  </si>
  <si>
    <t>552594300</t>
  </si>
  <si>
    <t>KOLENO HRDLOVE MMK DN 80 22 1/2°</t>
  </si>
  <si>
    <t>60</t>
  </si>
  <si>
    <t>552594500</t>
  </si>
  <si>
    <t>KOLENO HRDLOVE MMK DN 80 30°</t>
  </si>
  <si>
    <t>61</t>
  </si>
  <si>
    <t>552594501</t>
  </si>
  <si>
    <t>KOLENO HRDLOVE MK DN 80 30°</t>
  </si>
  <si>
    <t>62</t>
  </si>
  <si>
    <t>552594701</t>
  </si>
  <si>
    <t>KOLENO HRDLOVE MK DN 80 45°</t>
  </si>
  <si>
    <t>63</t>
  </si>
  <si>
    <t>857242121</t>
  </si>
  <si>
    <t>Montáž litinových tvarovek jednoosých přírubových otevřený výkop DN 80</t>
  </si>
  <si>
    <t>2+1+2+5+1+1+1+1=14,0000 [A]</t>
  </si>
  <si>
    <t>64</t>
  </si>
  <si>
    <t>552506420</t>
  </si>
  <si>
    <t>KOLENO PRIR S PATKOU DN 80</t>
  </si>
  <si>
    <t>Prodloužené</t>
  </si>
  <si>
    <t>65</t>
  </si>
  <si>
    <t>552522250</t>
  </si>
  <si>
    <t>TP-DN 80 PN 16 L=0,2M</t>
  </si>
  <si>
    <t>66</t>
  </si>
  <si>
    <t>552523000</t>
  </si>
  <si>
    <t>F-DN 80 PN 16</t>
  </si>
  <si>
    <t>67</t>
  </si>
  <si>
    <t>552538920</t>
  </si>
  <si>
    <t>TVAR.PRIR/HRDL. DN 80</t>
  </si>
  <si>
    <t>68</t>
  </si>
  <si>
    <t>552558382</t>
  </si>
  <si>
    <t>PRIRUBA KOTVICI DN 80</t>
  </si>
  <si>
    <t>69</t>
  </si>
  <si>
    <t>552599100</t>
  </si>
  <si>
    <t>KOLENO PRIRUBOVE P  DN 80 11 1/4°</t>
  </si>
  <si>
    <t>70</t>
  </si>
  <si>
    <t>552599700</t>
  </si>
  <si>
    <t>KOLENO PRIRUBOVE P DN 80 45°</t>
  </si>
  <si>
    <t>71</t>
  </si>
  <si>
    <t>552599820</t>
  </si>
  <si>
    <t>KOLENO PRIRUBO. Q  DN 80 90°</t>
  </si>
  <si>
    <t>72</t>
  </si>
  <si>
    <t>857243131</t>
  </si>
  <si>
    <t>Montáž litinových tvarovek odbočných hrdlových otevřený výkop s integrovaným těsněním DN 80</t>
  </si>
  <si>
    <t>73</t>
  </si>
  <si>
    <t>552585310</t>
  </si>
  <si>
    <t>TVAR LIT TLAK HR.MMA DN 80/80</t>
  </si>
  <si>
    <t>74</t>
  </si>
  <si>
    <t>857244121</t>
  </si>
  <si>
    <t>Montáž litinových tvarovek odbočných přírubových otevřený výkop DN 80</t>
  </si>
  <si>
    <t>75</t>
  </si>
  <si>
    <t>552507130</t>
  </si>
  <si>
    <t>T-DN 80X80 PN 16</t>
  </si>
  <si>
    <t>76</t>
  </si>
  <si>
    <t>857244193</t>
  </si>
  <si>
    <t>Příplatek za práci ve štole při montáži litinových tvarovek přírubových DN 80 až 250</t>
  </si>
  <si>
    <t>77</t>
  </si>
  <si>
    <t>857261131</t>
  </si>
  <si>
    <t>Montáž litinových tvarovek jednoosých hrdlových otevřený výkop s integrovaným těsněním DN 100</t>
  </si>
  <si>
    <t>78</t>
  </si>
  <si>
    <t>552513140</t>
  </si>
  <si>
    <t>SPOJKA WAGA DN 100</t>
  </si>
  <si>
    <t>79</t>
  </si>
  <si>
    <t>857262121</t>
  </si>
  <si>
    <t>Montáž litinových tvarovek jednoosých přírubových otevřený výkop DN 100</t>
  </si>
  <si>
    <t>1+1+1=3,0000 [A]</t>
  </si>
  <si>
    <t>80</t>
  </si>
  <si>
    <t>S přírubou</t>
  </si>
  <si>
    <t>81</t>
  </si>
  <si>
    <t>552522330</t>
  </si>
  <si>
    <t>TP-DN 100 PN 16 L=0,1M</t>
  </si>
  <si>
    <t>82</t>
  </si>
  <si>
    <t>552558391</t>
  </si>
  <si>
    <t>PRIRUBA JISTENA DN 100</t>
  </si>
  <si>
    <t>83</t>
  </si>
  <si>
    <t>857264121</t>
  </si>
  <si>
    <t>Montáž litinových tvarovek odbočných přírubových otevřený výkop DN 100</t>
  </si>
  <si>
    <t>84</t>
  </si>
  <si>
    <t>552507180</t>
  </si>
  <si>
    <t>T-DN 100X80 PN 16</t>
  </si>
  <si>
    <t>85</t>
  </si>
  <si>
    <t>871161121</t>
  </si>
  <si>
    <t>Montáž potrubí z trubek z tlakového polyetylénu otevřený výkop svařovaných vnější průměr 32 mm</t>
  </si>
  <si>
    <t>87</t>
  </si>
  <si>
    <t>286131100</t>
  </si>
  <si>
    <t>POTRUBI VOD.PE100 SDR11 32MM</t>
  </si>
  <si>
    <t>86</t>
  </si>
  <si>
    <t>Provizorní propojení vodovodního řadu. Potrubí včetně tvarovek. Potrubí formou zápůjčky - pouze montáž a pronájem.</t>
  </si>
  <si>
    <t>88</t>
  </si>
  <si>
    <t>871211121</t>
  </si>
  <si>
    <t>Montáž potrubí z trubek z tlakového polyetylénu otevřený výkop svařovaných vnější průměr 63 mm</t>
  </si>
  <si>
    <t>89</t>
  </si>
  <si>
    <t>877161121</t>
  </si>
  <si>
    <t>Montáž elektrotvarovek na potrubí z trubek z tlakového PE otevřený výkop vnější průměr 32 mm</t>
  </si>
  <si>
    <t>90</t>
  </si>
  <si>
    <t>286159690</t>
  </si>
  <si>
    <t>ELEKTROSPOJKA PE 100, PN 16. D 32</t>
  </si>
  <si>
    <t>91</t>
  </si>
  <si>
    <t>891173111</t>
  </si>
  <si>
    <t>Montáž vodovodního ventilu hlavního pro přípojky DN 32</t>
  </si>
  <si>
    <t>Ocenit pouze montáž, šoupě domovní přípojky dodá objednatel</t>
  </si>
  <si>
    <t>92</t>
  </si>
  <si>
    <t>891241111</t>
  </si>
  <si>
    <t>Montáž vodovodních šoupátek otevřený výkop DN 80</t>
  </si>
  <si>
    <t>Ocenit pouze montáž, šoupě dodá objednatel</t>
  </si>
  <si>
    <t>93</t>
  </si>
  <si>
    <t>891241221</t>
  </si>
  <si>
    <t>Montáž vodovodních šoupátek s ručním kolečkem v šachtách DN 80</t>
  </si>
  <si>
    <t>Ocenit pouze montáž, šoupě s kolečkem dodá objednatel</t>
  </si>
  <si>
    <t>94</t>
  </si>
  <si>
    <t>891247111</t>
  </si>
  <si>
    <t>Montáž hydrantů podzemních DN 80</t>
  </si>
  <si>
    <t>Ocenit pouze montáž, hydrant a odvzdušňovací soupravu dodá objednatel</t>
  </si>
  <si>
    <t>95</t>
  </si>
  <si>
    <t>891249111</t>
  </si>
  <si>
    <t>Montáž navrtávacích pasů na potrubí z jakýchkoli trub DN 80</t>
  </si>
  <si>
    <t>Ocenit pouze montáž, navrtávací pas dodá objednatel</t>
  </si>
  <si>
    <t>96</t>
  </si>
  <si>
    <t>891261221</t>
  </si>
  <si>
    <t>Montáž vodovodních šoupátek s ručním kolečkem v šachtách DN 100</t>
  </si>
  <si>
    <t>97</t>
  </si>
  <si>
    <t>892241111</t>
  </si>
  <si>
    <t>Tlaková zkouška vodovodního potrubí do 80</t>
  </si>
  <si>
    <t>211,94+0,81+19=231,7500 [A]</t>
  </si>
  <si>
    <t>98</t>
  </si>
  <si>
    <t>892241112</t>
  </si>
  <si>
    <t>Zkouška průchodnosti volným nástrojem vodovodního potrubí do 80</t>
  </si>
  <si>
    <t>99</t>
  </si>
  <si>
    <t>892273111</t>
  </si>
  <si>
    <t>Proplach a desinfekce vodovodního potrubí DN od 80 do 125</t>
  </si>
  <si>
    <t>100</t>
  </si>
  <si>
    <t>899401111</t>
  </si>
  <si>
    <t>Osazení poklopů litinových ventilových</t>
  </si>
  <si>
    <t>Ocenit pouze montáž, poklop pro šoupě včetně podkladové desky dodá objednatel</t>
  </si>
  <si>
    <t>101</t>
  </si>
  <si>
    <t>899401112</t>
  </si>
  <si>
    <t>Osazení poklopů litinových šoupátkových</t>
  </si>
  <si>
    <t>102</t>
  </si>
  <si>
    <t>899401113</t>
  </si>
  <si>
    <t>Osazení poklopů litinových hydrantových</t>
  </si>
  <si>
    <t>Ocenit pouze montáž, poklop pro hydrant a odvzdušňovací soupravu dodá objednatel</t>
  </si>
  <si>
    <t>103</t>
  </si>
  <si>
    <t>899501411</t>
  </si>
  <si>
    <t>Stupadla do šachet vidlicová s vysekáním otvoru v betonu</t>
  </si>
  <si>
    <t>Kasi stupadlo potažené plastem</t>
  </si>
  <si>
    <t>Ostatní konstrukce a práce</t>
  </si>
  <si>
    <t>104</t>
  </si>
  <si>
    <t>913121111</t>
  </si>
  <si>
    <t>Montáž a demontáž dočasné dopravní značky kompletní základní</t>
  </si>
  <si>
    <t>105</t>
  </si>
  <si>
    <t>913121211</t>
  </si>
  <si>
    <t>Příplatek k dočasné dopravní značce kompletní základní za první a ZKD den použití</t>
  </si>
  <si>
    <t>10*60=600,0000 [A]</t>
  </si>
  <si>
    <t>106</t>
  </si>
  <si>
    <t>936311110</t>
  </si>
  <si>
    <t>Zabetonování potrubí ve vynechaných otvorech pl otvoru do 0,25 m2</t>
  </si>
  <si>
    <t>Vodotěsné zapravení prostupu rozpínavou maltou, opatřeno hydroizolačním (krystalizačním) nátěrem 
Armaturní šachta, dodávka + montáž</t>
  </si>
  <si>
    <t>107</t>
  </si>
  <si>
    <t>938901133</t>
  </si>
  <si>
    <t>Vyčištění šachty</t>
  </si>
  <si>
    <t>Armaturní šachta bude vyklizena a vyčištěna, včetně odvozu, uložení na skládku a poplatků.</t>
  </si>
  <si>
    <t>108</t>
  </si>
  <si>
    <t>969011131</t>
  </si>
  <si>
    <t>Vybourání vodovodního nebo plynového vedení DN do 125</t>
  </si>
  <si>
    <t>(209,44+2,5+19) plast + 209,44 ocel =440,3800 [A]</t>
  </si>
  <si>
    <t>109</t>
  </si>
  <si>
    <t>971042441</t>
  </si>
  <si>
    <t>Vybourání otvorů v betonových příčkách a zdech pl do 0,25 m2 tl do 300 mm</t>
  </si>
  <si>
    <t>Úprava stávajícího prostupu pro osazení nového potrubí</t>
  </si>
  <si>
    <t>110</t>
  </si>
  <si>
    <t>979054951</t>
  </si>
  <si>
    <t>Očištění dlaždic betonových tvarovaných nebo zámkových z rozebraných dlažeb</t>
  </si>
  <si>
    <t>111</t>
  </si>
  <si>
    <t>979082318</t>
  </si>
  <si>
    <t>Vodorovná doprava suti a vybouraných hmot po suchu nad 5000 do 6000 m</t>
  </si>
  <si>
    <t>Uchazeč přizpůsobí vzdálenost dle zvolené deponie 
10% dlažby, konstrukce vozovky, stáv. potrubí</t>
  </si>
  <si>
    <t>112</t>
  </si>
  <si>
    <t>979082319</t>
  </si>
  <si>
    <t>Příplatek ZKD 1000 m vodorovné dopravy suti a vybouraných hmot po suchu</t>
  </si>
  <si>
    <t>Uchazeč přizpůsobí vzdálenost dle zvolené deponie 
10% dlažby, konstrukce vozovky, stáv. potrubí, vývrt</t>
  </si>
  <si>
    <t>260,836*1=260,8360 [A]</t>
  </si>
  <si>
    <t>113</t>
  </si>
  <si>
    <t>979093111</t>
  </si>
  <si>
    <t>Uložení suti na skládku s hrubým urovnáním bez zhutnění</t>
  </si>
  <si>
    <t>Konstrukce vozovky</t>
  </si>
  <si>
    <t>10,6886+21,3772+116,39376+8,54478+7,74928+0,165+0,016+95,901408=260,8360 [A]</t>
  </si>
  <si>
    <t>114</t>
  </si>
  <si>
    <t>979098213</t>
  </si>
  <si>
    <t>Poplatek za uložení stavebního odpadu z plastických hmot na skládce (skládkovné)</t>
  </si>
  <si>
    <t>Stávající PE potrubí</t>
  </si>
  <si>
    <t>115</t>
  </si>
  <si>
    <t>979099155</t>
  </si>
  <si>
    <t>Poplatek za uložení odpadu z kameniva na skládce (skládkovné)</t>
  </si>
  <si>
    <t>21,3772+116,39376+57,9651=195,7361 [A]</t>
  </si>
  <si>
    <t>116</t>
  </si>
  <si>
    <t>998273101</t>
  </si>
  <si>
    <t>Přesun hmot pro trubní vedení z trub litinových otevřený výkop</t>
  </si>
  <si>
    <t>Potrubí, tvarovky, armatury, bernění, oplocení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</si>
</sst>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6" x14ac:knownFonts="1">
    <font>
      <sz val="10"/>
      <name val="Arial"/>
    </font>
    <font>
      <b/>
      <sz val="16"/>
      <color indexed="8"/>
      <name val="Arial"/>
    </font>
    <font>
      <b/>
      <sz val="11"/>
      <name val="Arial"/>
    </font>
    <font>
      <sz val="10"/>
      <color indexed="9"/>
      <name val="Arial"/>
    </font>
    <font>
      <b/>
      <sz val="10"/>
      <name val="Arial"/>
    </font>
    <font>
      <i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left" vertical="center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>
      <alignment vertical="center"/>
    </xf>
    <xf numFmtId="0" fontId="2" fillId="2" borderId="3" xfId="0" applyFont="1" applyFill="1" applyBorder="1" applyAlignment="1">
      <alignment horizontal="left" vertical="center"/>
    </xf>
    <xf numFmtId="0" fontId="0" fillId="2" borderId="5" xfId="0" applyFill="1" applyBorder="1">
      <alignment vertical="center"/>
    </xf>
    <xf numFmtId="0" fontId="0" fillId="0" borderId="1" xfId="0" applyBorder="1">
      <alignment vertical="center"/>
    </xf>
    <xf numFmtId="0" fontId="4" fillId="2" borderId="5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vertical="center" wrapText="1"/>
    </xf>
    <xf numFmtId="4" fontId="4" fillId="2" borderId="5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0" fillId="0" borderId="4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0" fillId="0" borderId="3" xfId="0" applyBorder="1" applyAlignment="1">
      <alignment vertical="top"/>
    </xf>
    <xf numFmtId="0" fontId="4" fillId="2" borderId="3" xfId="0" applyFont="1" applyFill="1" applyBorder="1" applyAlignment="1">
      <alignment horizontal="right" vertical="center"/>
    </xf>
    <xf numFmtId="4" fontId="4" fillId="2" borderId="3" xfId="0" applyNumberFormat="1" applyFont="1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2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  <xf numFmtId="0" fontId="3" fillId="3" borderId="1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025" name="obrázek 1">
          <a:extLst>
            <a:ext uri="{FF2B5EF4-FFF2-40B4-BE49-F238E27FC236}">
              <a16:creationId xmlns:a16="http://schemas.microsoft.com/office/drawing/2014/main" id="{6ECC10B8-6058-4CA6-BAD9-02EAD0409C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2"/>
  <sheetViews>
    <sheetView tabSelected="1" topLeftCell="B1" zoomScaleNormal="100" workbookViewId="0">
      <pane ySplit="7" topLeftCell="A8" activePane="bottomLeft" state="frozen"/>
      <selection pane="bottomLeft" activeCell="B1" sqref="B1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6" width="9.140625" hidden="1" customWidth="1"/>
  </cols>
  <sheetData>
    <row r="1" spans="1:16" ht="12.75" customHeight="1" x14ac:dyDescent="0.2">
      <c r="A1" t="s">
        <v>0</v>
      </c>
      <c r="B1" s="1"/>
      <c r="C1" s="1"/>
      <c r="D1" s="1"/>
      <c r="E1" s="1" t="s">
        <v>2</v>
      </c>
      <c r="F1" s="1"/>
      <c r="G1" s="1"/>
      <c r="H1" s="1"/>
      <c r="I1" s="1"/>
      <c r="P1" t="s">
        <v>12</v>
      </c>
    </row>
    <row r="2" spans="1:16" ht="24.95" customHeight="1" x14ac:dyDescent="0.2">
      <c r="B2" s="1"/>
      <c r="C2" s="1"/>
      <c r="D2" s="1"/>
      <c r="E2" s="2" t="s">
        <v>3</v>
      </c>
      <c r="F2" s="1"/>
      <c r="G2" s="1"/>
      <c r="H2" s="5"/>
      <c r="I2" s="5"/>
      <c r="P2" t="s">
        <v>12</v>
      </c>
    </row>
    <row r="3" spans="1:16" ht="15" customHeight="1" x14ac:dyDescent="0.2">
      <c r="A3" t="s">
        <v>1</v>
      </c>
      <c r="B3" s="6" t="s">
        <v>4</v>
      </c>
      <c r="C3" s="29" t="s">
        <v>5</v>
      </c>
      <c r="D3" s="30"/>
      <c r="E3" s="7" t="s">
        <v>6</v>
      </c>
      <c r="F3" s="1"/>
      <c r="G3" s="4"/>
      <c r="H3" s="3" t="s">
        <v>14</v>
      </c>
      <c r="I3" s="28">
        <f>0+I8+I39+I103+I119+I138+I154+I323</f>
        <v>0</v>
      </c>
      <c r="O3" t="s">
        <v>9</v>
      </c>
      <c r="P3" t="s">
        <v>13</v>
      </c>
    </row>
    <row r="4" spans="1:16" ht="15" customHeight="1" x14ac:dyDescent="0.2">
      <c r="A4" t="s">
        <v>7</v>
      </c>
      <c r="B4" s="9" t="s">
        <v>8</v>
      </c>
      <c r="C4" s="31" t="s">
        <v>14</v>
      </c>
      <c r="D4" s="32"/>
      <c r="E4" s="10" t="s">
        <v>15</v>
      </c>
      <c r="F4" s="5"/>
      <c r="G4" s="5"/>
      <c r="H4" s="11"/>
      <c r="I4" s="11"/>
      <c r="O4" t="s">
        <v>10</v>
      </c>
      <c r="P4" t="s">
        <v>13</v>
      </c>
    </row>
    <row r="5" spans="1:16" ht="12.75" customHeight="1" x14ac:dyDescent="0.2">
      <c r="A5" s="33" t="s">
        <v>16</v>
      </c>
      <c r="B5" s="33" t="s">
        <v>18</v>
      </c>
      <c r="C5" s="33" t="s">
        <v>20</v>
      </c>
      <c r="D5" s="33" t="s">
        <v>21</v>
      </c>
      <c r="E5" s="33" t="s">
        <v>22</v>
      </c>
      <c r="F5" s="33" t="s">
        <v>24</v>
      </c>
      <c r="G5" s="33" t="s">
        <v>26</v>
      </c>
      <c r="H5" s="33" t="s">
        <v>28</v>
      </c>
      <c r="I5" s="33"/>
      <c r="O5" t="s">
        <v>11</v>
      </c>
      <c r="P5" t="s">
        <v>13</v>
      </c>
    </row>
    <row r="6" spans="1:16" ht="12.75" customHeight="1" x14ac:dyDescent="0.2">
      <c r="A6" s="33"/>
      <c r="B6" s="33"/>
      <c r="C6" s="33"/>
      <c r="D6" s="33"/>
      <c r="E6" s="33"/>
      <c r="F6" s="33"/>
      <c r="G6" s="33"/>
      <c r="H6" s="8" t="s">
        <v>29</v>
      </c>
      <c r="I6" s="8" t="s">
        <v>31</v>
      </c>
    </row>
    <row r="7" spans="1:16" ht="12.75" customHeight="1" x14ac:dyDescent="0.2">
      <c r="A7" s="8" t="s">
        <v>17</v>
      </c>
      <c r="B7" s="8" t="s">
        <v>19</v>
      </c>
      <c r="C7" s="8" t="s">
        <v>13</v>
      </c>
      <c r="D7" s="8" t="s">
        <v>12</v>
      </c>
      <c r="E7" s="8" t="s">
        <v>23</v>
      </c>
      <c r="F7" s="8" t="s">
        <v>25</v>
      </c>
      <c r="G7" s="8" t="s">
        <v>27</v>
      </c>
      <c r="H7" s="8" t="s">
        <v>30</v>
      </c>
      <c r="I7" s="8" t="s">
        <v>32</v>
      </c>
    </row>
    <row r="8" spans="1:16" ht="12.75" customHeight="1" x14ac:dyDescent="0.2">
      <c r="A8" s="11" t="s">
        <v>33</v>
      </c>
      <c r="B8" s="11"/>
      <c r="C8" s="13" t="s">
        <v>17</v>
      </c>
      <c r="D8" s="11"/>
      <c r="E8" s="14" t="s">
        <v>34</v>
      </c>
      <c r="F8" s="11"/>
      <c r="G8" s="11"/>
      <c r="H8" s="11"/>
      <c r="I8" s="15">
        <f>0+I9+I12+I15+I18+I21+I24+I27+I30+I33+I36</f>
        <v>0</v>
      </c>
    </row>
    <row r="9" spans="1:16" ht="12.75" customHeight="1" x14ac:dyDescent="0.2">
      <c r="A9" s="12" t="s">
        <v>35</v>
      </c>
      <c r="B9" s="16" t="s">
        <v>19</v>
      </c>
      <c r="C9" s="16" t="s">
        <v>36</v>
      </c>
      <c r="D9" s="12" t="s">
        <v>14</v>
      </c>
      <c r="E9" s="17" t="s">
        <v>37</v>
      </c>
      <c r="F9" s="18" t="s">
        <v>38</v>
      </c>
      <c r="G9" s="19">
        <v>1</v>
      </c>
      <c r="H9" s="20"/>
      <c r="I9" s="20">
        <f>ROUND(ROUND(H9,2)*ROUND(G9,3),2)</f>
        <v>0</v>
      </c>
      <c r="O9">
        <f>(I9*21)/100</f>
        <v>0</v>
      </c>
      <c r="P9" t="s">
        <v>13</v>
      </c>
    </row>
    <row r="10" spans="1:16" ht="25.5" customHeight="1" x14ac:dyDescent="0.2">
      <c r="A10" s="21" t="s">
        <v>39</v>
      </c>
      <c r="E10" s="22" t="s">
        <v>40</v>
      </c>
    </row>
    <row r="11" spans="1:16" ht="12.75" customHeight="1" x14ac:dyDescent="0.2">
      <c r="A11" s="25" t="s">
        <v>41</v>
      </c>
      <c r="E11" s="24" t="s">
        <v>14</v>
      </c>
    </row>
    <row r="12" spans="1:16" ht="12.75" customHeight="1" x14ac:dyDescent="0.2">
      <c r="A12" s="12" t="s">
        <v>35</v>
      </c>
      <c r="B12" s="16" t="s">
        <v>13</v>
      </c>
      <c r="C12" s="16" t="s">
        <v>42</v>
      </c>
      <c r="D12" s="12" t="s">
        <v>14</v>
      </c>
      <c r="E12" s="17" t="s">
        <v>43</v>
      </c>
      <c r="F12" s="18" t="s">
        <v>38</v>
      </c>
      <c r="G12" s="19">
        <v>4</v>
      </c>
      <c r="H12" s="20"/>
      <c r="I12" s="20">
        <f>ROUND(ROUND(H12,2)*ROUND(G12,3),2)</f>
        <v>0</v>
      </c>
      <c r="O12">
        <f>(I12*21)/100</f>
        <v>0</v>
      </c>
      <c r="P12" t="s">
        <v>13</v>
      </c>
    </row>
    <row r="13" spans="1:16" ht="12.75" customHeight="1" x14ac:dyDescent="0.2">
      <c r="A13" s="21" t="s">
        <v>39</v>
      </c>
      <c r="E13" s="22" t="s">
        <v>44</v>
      </c>
    </row>
    <row r="14" spans="1:16" ht="12.75" customHeight="1" x14ac:dyDescent="0.2">
      <c r="A14" s="25" t="s">
        <v>41</v>
      </c>
      <c r="E14" s="24" t="s">
        <v>14</v>
      </c>
    </row>
    <row r="15" spans="1:16" ht="12.75" customHeight="1" x14ac:dyDescent="0.2">
      <c r="A15" s="12" t="s">
        <v>35</v>
      </c>
      <c r="B15" s="16" t="s">
        <v>12</v>
      </c>
      <c r="C15" s="16" t="s">
        <v>45</v>
      </c>
      <c r="D15" s="12" t="s">
        <v>46</v>
      </c>
      <c r="E15" s="17" t="s">
        <v>47</v>
      </c>
      <c r="F15" s="18" t="s">
        <v>38</v>
      </c>
      <c r="G15" s="19">
        <v>1</v>
      </c>
      <c r="H15" s="20"/>
      <c r="I15" s="20">
        <f>ROUND(ROUND(H15,2)*ROUND(G15,3),2)</f>
        <v>0</v>
      </c>
      <c r="O15">
        <f>(I15*21)/100</f>
        <v>0</v>
      </c>
      <c r="P15" t="s">
        <v>13</v>
      </c>
    </row>
    <row r="16" spans="1:16" ht="12.75" customHeight="1" x14ac:dyDescent="0.2">
      <c r="A16" s="21" t="s">
        <v>39</v>
      </c>
      <c r="E16" s="22" t="s">
        <v>48</v>
      </c>
    </row>
    <row r="17" spans="1:16" ht="12.75" customHeight="1" x14ac:dyDescent="0.2">
      <c r="A17" s="25" t="s">
        <v>41</v>
      </c>
      <c r="E17" s="24" t="s">
        <v>14</v>
      </c>
    </row>
    <row r="18" spans="1:16" ht="12.75" customHeight="1" x14ac:dyDescent="0.2">
      <c r="A18" s="12" t="s">
        <v>35</v>
      </c>
      <c r="B18" s="16" t="s">
        <v>23</v>
      </c>
      <c r="C18" s="16" t="s">
        <v>49</v>
      </c>
      <c r="D18" s="12" t="s">
        <v>14</v>
      </c>
      <c r="E18" s="17" t="s">
        <v>50</v>
      </c>
      <c r="F18" s="18" t="s">
        <v>51</v>
      </c>
      <c r="G18" s="19">
        <v>2.3090000000000002</v>
      </c>
      <c r="H18" s="20"/>
      <c r="I18" s="20">
        <f>ROUND(ROUND(H18,2)*ROUND(G18,3),2)</f>
        <v>0</v>
      </c>
      <c r="O18">
        <f>(I18*21)/100</f>
        <v>0</v>
      </c>
      <c r="P18" t="s">
        <v>13</v>
      </c>
    </row>
    <row r="19" spans="1:16" ht="25.5" customHeight="1" x14ac:dyDescent="0.2">
      <c r="A19" s="21" t="s">
        <v>39</v>
      </c>
      <c r="E19" s="22" t="s">
        <v>52</v>
      </c>
    </row>
    <row r="20" spans="1:16" ht="12.75" customHeight="1" x14ac:dyDescent="0.2">
      <c r="A20" s="25" t="s">
        <v>41</v>
      </c>
      <c r="E20" s="24" t="s">
        <v>53</v>
      </c>
    </row>
    <row r="21" spans="1:16" ht="12.75" customHeight="1" x14ac:dyDescent="0.2">
      <c r="A21" s="12" t="s">
        <v>35</v>
      </c>
      <c r="B21" s="16" t="s">
        <v>25</v>
      </c>
      <c r="C21" s="16" t="s">
        <v>54</v>
      </c>
      <c r="D21" s="12" t="s">
        <v>46</v>
      </c>
      <c r="E21" s="17" t="s">
        <v>55</v>
      </c>
      <c r="F21" s="18" t="s">
        <v>38</v>
      </c>
      <c r="G21" s="19">
        <v>1</v>
      </c>
      <c r="H21" s="20"/>
      <c r="I21" s="20">
        <f>ROUND(ROUND(H21,2)*ROUND(G21,3),2)</f>
        <v>0</v>
      </c>
      <c r="O21">
        <f>(I21*21)/100</f>
        <v>0</v>
      </c>
      <c r="P21" t="s">
        <v>13</v>
      </c>
    </row>
    <row r="22" spans="1:16" ht="12.75" customHeight="1" x14ac:dyDescent="0.2">
      <c r="A22" s="21" t="s">
        <v>39</v>
      </c>
      <c r="E22" s="22" t="s">
        <v>48</v>
      </c>
    </row>
    <row r="23" spans="1:16" ht="12.75" customHeight="1" x14ac:dyDescent="0.2">
      <c r="A23" s="25" t="s">
        <v>41</v>
      </c>
      <c r="E23" s="24" t="s">
        <v>14</v>
      </c>
    </row>
    <row r="24" spans="1:16" ht="12.75" customHeight="1" x14ac:dyDescent="0.2">
      <c r="A24" s="12" t="s">
        <v>35</v>
      </c>
      <c r="B24" s="16" t="s">
        <v>27</v>
      </c>
      <c r="C24" s="16" t="s">
        <v>56</v>
      </c>
      <c r="D24" s="12" t="s">
        <v>57</v>
      </c>
      <c r="E24" s="17" t="s">
        <v>58</v>
      </c>
      <c r="F24" s="18" t="s">
        <v>38</v>
      </c>
      <c r="G24" s="19">
        <v>1</v>
      </c>
      <c r="H24" s="20"/>
      <c r="I24" s="20">
        <f>ROUND(ROUND(H24,2)*ROUND(G24,3),2)</f>
        <v>0</v>
      </c>
      <c r="O24">
        <f>(I24*21)/100</f>
        <v>0</v>
      </c>
      <c r="P24" t="s">
        <v>13</v>
      </c>
    </row>
    <row r="25" spans="1:16" ht="25.5" customHeight="1" x14ac:dyDescent="0.2">
      <c r="A25" s="21" t="s">
        <v>39</v>
      </c>
      <c r="E25" s="22" t="s">
        <v>59</v>
      </c>
    </row>
    <row r="26" spans="1:16" ht="12.75" customHeight="1" x14ac:dyDescent="0.2">
      <c r="A26" s="25" t="s">
        <v>41</v>
      </c>
      <c r="E26" s="24" t="s">
        <v>14</v>
      </c>
    </row>
    <row r="27" spans="1:16" ht="12.75" customHeight="1" x14ac:dyDescent="0.2">
      <c r="A27" s="12" t="s">
        <v>35</v>
      </c>
      <c r="B27" s="16" t="s">
        <v>60</v>
      </c>
      <c r="C27" s="16" t="s">
        <v>56</v>
      </c>
      <c r="D27" s="12" t="s">
        <v>61</v>
      </c>
      <c r="E27" s="17" t="s">
        <v>58</v>
      </c>
      <c r="F27" s="18" t="s">
        <v>38</v>
      </c>
      <c r="G27" s="19">
        <v>1</v>
      </c>
      <c r="H27" s="20"/>
      <c r="I27" s="20">
        <f>ROUND(ROUND(H27,2)*ROUND(G27,3),2)</f>
        <v>0</v>
      </c>
      <c r="O27">
        <f>(I27*21)/100</f>
        <v>0</v>
      </c>
      <c r="P27" t="s">
        <v>13</v>
      </c>
    </row>
    <row r="28" spans="1:16" ht="25.5" customHeight="1" x14ac:dyDescent="0.2">
      <c r="A28" s="21" t="s">
        <v>39</v>
      </c>
      <c r="E28" s="22" t="s">
        <v>62</v>
      </c>
    </row>
    <row r="29" spans="1:16" ht="12.75" customHeight="1" x14ac:dyDescent="0.2">
      <c r="A29" s="25" t="s">
        <v>41</v>
      </c>
      <c r="E29" s="24" t="s">
        <v>14</v>
      </c>
    </row>
    <row r="30" spans="1:16" ht="12.75" customHeight="1" x14ac:dyDescent="0.2">
      <c r="A30" s="12" t="s">
        <v>35</v>
      </c>
      <c r="B30" s="16" t="s">
        <v>63</v>
      </c>
      <c r="C30" s="16" t="s">
        <v>64</v>
      </c>
      <c r="D30" s="12" t="s">
        <v>46</v>
      </c>
      <c r="E30" s="17" t="s">
        <v>65</v>
      </c>
      <c r="F30" s="18" t="s">
        <v>38</v>
      </c>
      <c r="G30" s="19">
        <v>1</v>
      </c>
      <c r="H30" s="20"/>
      <c r="I30" s="20">
        <f>ROUND(ROUND(H30,2)*ROUND(G30,3),2)</f>
        <v>0</v>
      </c>
      <c r="O30">
        <f>(I30*21)/100</f>
        <v>0</v>
      </c>
      <c r="P30" t="s">
        <v>13</v>
      </c>
    </row>
    <row r="31" spans="1:16" ht="25.5" customHeight="1" x14ac:dyDescent="0.2">
      <c r="A31" s="21" t="s">
        <v>39</v>
      </c>
      <c r="E31" s="22" t="s">
        <v>66</v>
      </c>
    </row>
    <row r="32" spans="1:16" ht="12.75" customHeight="1" x14ac:dyDescent="0.2">
      <c r="A32" s="25" t="s">
        <v>41</v>
      </c>
      <c r="E32" s="24" t="s">
        <v>14</v>
      </c>
    </row>
    <row r="33" spans="1:16" ht="12.75" customHeight="1" x14ac:dyDescent="0.2">
      <c r="A33" s="12" t="s">
        <v>35</v>
      </c>
      <c r="B33" s="16" t="s">
        <v>30</v>
      </c>
      <c r="C33" s="16" t="s">
        <v>67</v>
      </c>
      <c r="D33" s="12" t="s">
        <v>14</v>
      </c>
      <c r="E33" s="17" t="s">
        <v>68</v>
      </c>
      <c r="F33" s="18" t="s">
        <v>38</v>
      </c>
      <c r="G33" s="19">
        <v>1</v>
      </c>
      <c r="H33" s="20"/>
      <c r="I33" s="20">
        <f>ROUND(ROUND(H33,2)*ROUND(G33,3),2)</f>
        <v>0</v>
      </c>
      <c r="O33">
        <f>(I33*21)/100</f>
        <v>0</v>
      </c>
      <c r="P33" t="s">
        <v>13</v>
      </c>
    </row>
    <row r="34" spans="1:16" ht="12.75" customHeight="1" x14ac:dyDescent="0.2">
      <c r="A34" s="21" t="s">
        <v>39</v>
      </c>
      <c r="E34" s="22" t="s">
        <v>48</v>
      </c>
    </row>
    <row r="35" spans="1:16" ht="12.75" customHeight="1" x14ac:dyDescent="0.2">
      <c r="A35" s="25" t="s">
        <v>41</v>
      </c>
      <c r="E35" s="24" t="s">
        <v>14</v>
      </c>
    </row>
    <row r="36" spans="1:16" ht="12.75" customHeight="1" x14ac:dyDescent="0.2">
      <c r="A36" s="12" t="s">
        <v>35</v>
      </c>
      <c r="B36" s="16" t="s">
        <v>32</v>
      </c>
      <c r="C36" s="16" t="s">
        <v>69</v>
      </c>
      <c r="D36" s="12" t="s">
        <v>46</v>
      </c>
      <c r="E36" s="17" t="s">
        <v>70</v>
      </c>
      <c r="F36" s="18" t="s">
        <v>71</v>
      </c>
      <c r="G36" s="19">
        <v>230.94</v>
      </c>
      <c r="H36" s="20"/>
      <c r="I36" s="20">
        <f>ROUND(ROUND(H36,2)*ROUND(G36,3),2)</f>
        <v>0</v>
      </c>
      <c r="O36">
        <f>(I36*21)/100</f>
        <v>0</v>
      </c>
      <c r="P36" t="s">
        <v>13</v>
      </c>
    </row>
    <row r="37" spans="1:16" ht="25.5" customHeight="1" x14ac:dyDescent="0.2">
      <c r="A37" s="21" t="s">
        <v>39</v>
      </c>
      <c r="E37" s="22" t="s">
        <v>72</v>
      </c>
    </row>
    <row r="38" spans="1:16" ht="12.75" customHeight="1" x14ac:dyDescent="0.2">
      <c r="A38" s="23" t="s">
        <v>41</v>
      </c>
      <c r="E38" s="24" t="s">
        <v>73</v>
      </c>
    </row>
    <row r="39" spans="1:16" ht="12.75" customHeight="1" x14ac:dyDescent="0.2">
      <c r="A39" s="5" t="s">
        <v>33</v>
      </c>
      <c r="B39" s="5"/>
      <c r="C39" s="26" t="s">
        <v>19</v>
      </c>
      <c r="D39" s="5"/>
      <c r="E39" s="14" t="s">
        <v>74</v>
      </c>
      <c r="F39" s="5"/>
      <c r="G39" s="5"/>
      <c r="H39" s="5"/>
      <c r="I39" s="27">
        <f>0+I40+I43+I46+I49+I52+I55+I58+I61+I64+I67+I70+I73+I76+I79+I82+I85+I88+I91+I94+I97+I100</f>
        <v>0</v>
      </c>
    </row>
    <row r="40" spans="1:16" ht="12.75" customHeight="1" x14ac:dyDescent="0.2">
      <c r="A40" s="12" t="s">
        <v>35</v>
      </c>
      <c r="B40" s="16" t="s">
        <v>75</v>
      </c>
      <c r="C40" s="16" t="s">
        <v>76</v>
      </c>
      <c r="D40" s="12" t="s">
        <v>46</v>
      </c>
      <c r="E40" s="17" t="s">
        <v>77</v>
      </c>
      <c r="F40" s="18" t="s">
        <v>78</v>
      </c>
      <c r="G40" s="19">
        <v>411.1</v>
      </c>
      <c r="H40" s="20"/>
      <c r="I40" s="20">
        <f>ROUND(ROUND(H40,2)*ROUND(G40,3),2)</f>
        <v>0</v>
      </c>
      <c r="O40">
        <f>(I40*21)/100</f>
        <v>0</v>
      </c>
      <c r="P40" t="s">
        <v>13</v>
      </c>
    </row>
    <row r="41" spans="1:16" ht="12.75" customHeight="1" x14ac:dyDescent="0.2">
      <c r="A41" s="21" t="s">
        <v>39</v>
      </c>
      <c r="E41" s="22" t="s">
        <v>79</v>
      </c>
    </row>
    <row r="42" spans="1:16" ht="12.75" customHeight="1" x14ac:dyDescent="0.2">
      <c r="A42" s="25" t="s">
        <v>41</v>
      </c>
      <c r="E42" s="24" t="s">
        <v>14</v>
      </c>
    </row>
    <row r="43" spans="1:16" ht="12.75" customHeight="1" x14ac:dyDescent="0.2">
      <c r="A43" s="12" t="s">
        <v>35</v>
      </c>
      <c r="B43" s="16" t="s">
        <v>80</v>
      </c>
      <c r="C43" s="16" t="s">
        <v>81</v>
      </c>
      <c r="D43" s="12" t="s">
        <v>14</v>
      </c>
      <c r="E43" s="17" t="s">
        <v>82</v>
      </c>
      <c r="F43" s="18" t="s">
        <v>78</v>
      </c>
      <c r="G43" s="19">
        <v>411.1</v>
      </c>
      <c r="H43" s="20"/>
      <c r="I43" s="20">
        <f>ROUND(ROUND(H43,2)*ROUND(G43,3),2)</f>
        <v>0</v>
      </c>
      <c r="O43">
        <f>(I43*21)/100</f>
        <v>0</v>
      </c>
      <c r="P43" t="s">
        <v>13</v>
      </c>
    </row>
    <row r="44" spans="1:16" ht="12.75" customHeight="1" x14ac:dyDescent="0.2">
      <c r="A44" s="21" t="s">
        <v>39</v>
      </c>
      <c r="E44" s="22" t="s">
        <v>83</v>
      </c>
    </row>
    <row r="45" spans="1:16" ht="12.75" customHeight="1" x14ac:dyDescent="0.2">
      <c r="A45" s="25" t="s">
        <v>41</v>
      </c>
      <c r="E45" s="24" t="s">
        <v>14</v>
      </c>
    </row>
    <row r="46" spans="1:16" ht="12.75" customHeight="1" x14ac:dyDescent="0.2">
      <c r="A46" s="12" t="s">
        <v>35</v>
      </c>
      <c r="B46" s="16" t="s">
        <v>84</v>
      </c>
      <c r="C46" s="16" t="s">
        <v>85</v>
      </c>
      <c r="D46" s="12" t="s">
        <v>14</v>
      </c>
      <c r="E46" s="17" t="s">
        <v>86</v>
      </c>
      <c r="F46" s="18" t="s">
        <v>78</v>
      </c>
      <c r="G46" s="19">
        <v>411.1</v>
      </c>
      <c r="H46" s="20"/>
      <c r="I46" s="20">
        <f>ROUND(ROUND(H46,2)*ROUND(G46,3),2)</f>
        <v>0</v>
      </c>
      <c r="O46">
        <f>(I46*21)/100</f>
        <v>0</v>
      </c>
      <c r="P46" t="s">
        <v>13</v>
      </c>
    </row>
    <row r="47" spans="1:16" ht="12.75" customHeight="1" x14ac:dyDescent="0.2">
      <c r="A47" s="21" t="s">
        <v>39</v>
      </c>
      <c r="E47" s="22" t="s">
        <v>87</v>
      </c>
    </row>
    <row r="48" spans="1:16" ht="12.75" customHeight="1" x14ac:dyDescent="0.2">
      <c r="A48" s="25" t="s">
        <v>41</v>
      </c>
      <c r="E48" s="24" t="s">
        <v>14</v>
      </c>
    </row>
    <row r="49" spans="1:16" ht="12.75" customHeight="1" x14ac:dyDescent="0.2">
      <c r="A49" s="12" t="s">
        <v>35</v>
      </c>
      <c r="B49" s="16" t="s">
        <v>88</v>
      </c>
      <c r="C49" s="16" t="s">
        <v>89</v>
      </c>
      <c r="D49" s="12" t="s">
        <v>14</v>
      </c>
      <c r="E49" s="17" t="s">
        <v>90</v>
      </c>
      <c r="F49" s="18" t="s">
        <v>78</v>
      </c>
      <c r="G49" s="19">
        <v>207.846</v>
      </c>
      <c r="H49" s="20"/>
      <c r="I49" s="20">
        <f>ROUND(ROUND(H49,2)*ROUND(G49,3),2)</f>
        <v>0</v>
      </c>
      <c r="O49">
        <f>(I49*21)/100</f>
        <v>0</v>
      </c>
      <c r="P49" t="s">
        <v>13</v>
      </c>
    </row>
    <row r="50" spans="1:16" ht="12.75" customHeight="1" x14ac:dyDescent="0.2">
      <c r="A50" s="21" t="s">
        <v>39</v>
      </c>
      <c r="E50" s="22" t="s">
        <v>14</v>
      </c>
    </row>
    <row r="51" spans="1:16" ht="12.75" customHeight="1" x14ac:dyDescent="0.2">
      <c r="A51" s="25" t="s">
        <v>41</v>
      </c>
      <c r="E51" s="24" t="s">
        <v>91</v>
      </c>
    </row>
    <row r="52" spans="1:16" ht="12.75" customHeight="1" x14ac:dyDescent="0.2">
      <c r="A52" s="12" t="s">
        <v>35</v>
      </c>
      <c r="B52" s="16" t="s">
        <v>92</v>
      </c>
      <c r="C52" s="16" t="s">
        <v>93</v>
      </c>
      <c r="D52" s="12" t="s">
        <v>14</v>
      </c>
      <c r="E52" s="17" t="s">
        <v>94</v>
      </c>
      <c r="F52" s="18" t="s">
        <v>95</v>
      </c>
      <c r="G52" s="19">
        <v>50</v>
      </c>
      <c r="H52" s="20"/>
      <c r="I52" s="20">
        <f>ROUND(ROUND(H52,2)*ROUND(G52,3),2)</f>
        <v>0</v>
      </c>
      <c r="O52">
        <f>(I52*21)/100</f>
        <v>0</v>
      </c>
      <c r="P52" t="s">
        <v>13</v>
      </c>
    </row>
    <row r="53" spans="1:16" ht="12.75" customHeight="1" x14ac:dyDescent="0.2">
      <c r="A53" s="21" t="s">
        <v>39</v>
      </c>
      <c r="E53" s="22" t="s">
        <v>96</v>
      </c>
    </row>
    <row r="54" spans="1:16" ht="12.75" customHeight="1" x14ac:dyDescent="0.2">
      <c r="A54" s="25" t="s">
        <v>41</v>
      </c>
      <c r="E54" s="24" t="s">
        <v>14</v>
      </c>
    </row>
    <row r="55" spans="1:16" ht="12.75" customHeight="1" x14ac:dyDescent="0.2">
      <c r="A55" s="12" t="s">
        <v>35</v>
      </c>
      <c r="B55" s="16" t="s">
        <v>97</v>
      </c>
      <c r="C55" s="16" t="s">
        <v>98</v>
      </c>
      <c r="D55" s="12" t="s">
        <v>14</v>
      </c>
      <c r="E55" s="17" t="s">
        <v>99</v>
      </c>
      <c r="F55" s="18" t="s">
        <v>100</v>
      </c>
      <c r="G55" s="19">
        <v>60</v>
      </c>
      <c r="H55" s="20"/>
      <c r="I55" s="20">
        <f>ROUND(ROUND(H55,2)*ROUND(G55,3),2)</f>
        <v>0</v>
      </c>
      <c r="O55">
        <f>(I55*21)/100</f>
        <v>0</v>
      </c>
      <c r="P55" t="s">
        <v>13</v>
      </c>
    </row>
    <row r="56" spans="1:16" ht="12.75" customHeight="1" x14ac:dyDescent="0.2">
      <c r="A56" s="21" t="s">
        <v>39</v>
      </c>
      <c r="E56" s="22" t="s">
        <v>14</v>
      </c>
    </row>
    <row r="57" spans="1:16" ht="12.75" customHeight="1" x14ac:dyDescent="0.2">
      <c r="A57" s="25" t="s">
        <v>41</v>
      </c>
      <c r="E57" s="24" t="s">
        <v>14</v>
      </c>
    </row>
    <row r="58" spans="1:16" ht="12.75" customHeight="1" x14ac:dyDescent="0.2">
      <c r="A58" s="12" t="s">
        <v>35</v>
      </c>
      <c r="B58" s="16" t="s">
        <v>101</v>
      </c>
      <c r="C58" s="16" t="s">
        <v>102</v>
      </c>
      <c r="D58" s="12" t="s">
        <v>14</v>
      </c>
      <c r="E58" s="17" t="s">
        <v>103</v>
      </c>
      <c r="F58" s="18" t="s">
        <v>71</v>
      </c>
      <c r="G58" s="19">
        <v>112.18</v>
      </c>
      <c r="H58" s="20"/>
      <c r="I58" s="20">
        <f>ROUND(ROUND(H58,2)*ROUND(G58,3),2)</f>
        <v>0</v>
      </c>
      <c r="O58">
        <f>(I58*21)/100</f>
        <v>0</v>
      </c>
      <c r="P58" t="s">
        <v>13</v>
      </c>
    </row>
    <row r="59" spans="1:16" ht="12.75" customHeight="1" x14ac:dyDescent="0.2">
      <c r="A59" s="21" t="s">
        <v>39</v>
      </c>
      <c r="E59" s="22" t="s">
        <v>104</v>
      </c>
    </row>
    <row r="60" spans="1:16" ht="12.75" customHeight="1" x14ac:dyDescent="0.2">
      <c r="A60" s="25" t="s">
        <v>41</v>
      </c>
      <c r="E60" s="24" t="s">
        <v>105</v>
      </c>
    </row>
    <row r="61" spans="1:16" ht="12.75" customHeight="1" x14ac:dyDescent="0.2">
      <c r="A61" s="12" t="s">
        <v>35</v>
      </c>
      <c r="B61" s="16" t="s">
        <v>106</v>
      </c>
      <c r="C61" s="16" t="s">
        <v>107</v>
      </c>
      <c r="D61" s="12" t="s">
        <v>14</v>
      </c>
      <c r="E61" s="17" t="s">
        <v>108</v>
      </c>
      <c r="F61" s="18" t="s">
        <v>109</v>
      </c>
      <c r="G61" s="19">
        <v>224.36</v>
      </c>
      <c r="H61" s="20"/>
      <c r="I61" s="20">
        <f>ROUND(ROUND(H61,2)*ROUND(G61,3),2)</f>
        <v>0</v>
      </c>
      <c r="O61">
        <f>(I61*21)/100</f>
        <v>0</v>
      </c>
      <c r="P61" t="s">
        <v>13</v>
      </c>
    </row>
    <row r="62" spans="1:16" ht="12.75" customHeight="1" x14ac:dyDescent="0.2">
      <c r="A62" s="21" t="s">
        <v>39</v>
      </c>
      <c r="E62" s="22" t="s">
        <v>14</v>
      </c>
    </row>
    <row r="63" spans="1:16" ht="12.75" customHeight="1" x14ac:dyDescent="0.2">
      <c r="A63" s="25" t="s">
        <v>41</v>
      </c>
      <c r="E63" s="24" t="s">
        <v>110</v>
      </c>
    </row>
    <row r="64" spans="1:16" ht="12.75" customHeight="1" x14ac:dyDescent="0.2">
      <c r="A64" s="12" t="s">
        <v>35</v>
      </c>
      <c r="B64" s="16" t="s">
        <v>111</v>
      </c>
      <c r="C64" s="16" t="s">
        <v>112</v>
      </c>
      <c r="D64" s="12" t="s">
        <v>14</v>
      </c>
      <c r="E64" s="17" t="s">
        <v>113</v>
      </c>
      <c r="F64" s="18" t="s">
        <v>109</v>
      </c>
      <c r="G64" s="19">
        <v>113.245</v>
      </c>
      <c r="H64" s="20"/>
      <c r="I64" s="20">
        <f>ROUND(ROUND(H64,2)*ROUND(G64,3),2)</f>
        <v>0</v>
      </c>
      <c r="O64">
        <f>(I64*21)/100</f>
        <v>0</v>
      </c>
      <c r="P64" t="s">
        <v>13</v>
      </c>
    </row>
    <row r="65" spans="1:16" ht="12.75" customHeight="1" x14ac:dyDescent="0.2">
      <c r="A65" s="21" t="s">
        <v>39</v>
      </c>
      <c r="E65" s="22" t="s">
        <v>14</v>
      </c>
    </row>
    <row r="66" spans="1:16" ht="12.75" customHeight="1" x14ac:dyDescent="0.2">
      <c r="A66" s="25" t="s">
        <v>41</v>
      </c>
      <c r="E66" s="24" t="s">
        <v>114</v>
      </c>
    </row>
    <row r="67" spans="1:16" ht="12.75" customHeight="1" x14ac:dyDescent="0.2">
      <c r="A67" s="12" t="s">
        <v>35</v>
      </c>
      <c r="B67" s="16" t="s">
        <v>115</v>
      </c>
      <c r="C67" s="16" t="s">
        <v>116</v>
      </c>
      <c r="D67" s="12" t="s">
        <v>14</v>
      </c>
      <c r="E67" s="17" t="s">
        <v>117</v>
      </c>
      <c r="F67" s="18" t="s">
        <v>109</v>
      </c>
      <c r="G67" s="19">
        <v>56.622999999999998</v>
      </c>
      <c r="H67" s="20"/>
      <c r="I67" s="20">
        <f>ROUND(ROUND(H67,2)*ROUND(G67,3),2)</f>
        <v>0</v>
      </c>
      <c r="O67">
        <f>(I67*21)/100</f>
        <v>0</v>
      </c>
      <c r="P67" t="s">
        <v>13</v>
      </c>
    </row>
    <row r="68" spans="1:16" ht="12.75" customHeight="1" x14ac:dyDescent="0.2">
      <c r="A68" s="21" t="s">
        <v>39</v>
      </c>
      <c r="E68" s="22" t="s">
        <v>14</v>
      </c>
    </row>
    <row r="69" spans="1:16" ht="12.75" customHeight="1" x14ac:dyDescent="0.2">
      <c r="A69" s="25" t="s">
        <v>41</v>
      </c>
      <c r="E69" s="24" t="s">
        <v>118</v>
      </c>
    </row>
    <row r="70" spans="1:16" ht="12.75" customHeight="1" x14ac:dyDescent="0.2">
      <c r="A70" s="12" t="s">
        <v>35</v>
      </c>
      <c r="B70" s="16" t="s">
        <v>119</v>
      </c>
      <c r="C70" s="16" t="s">
        <v>120</v>
      </c>
      <c r="D70" s="12" t="s">
        <v>14</v>
      </c>
      <c r="E70" s="17" t="s">
        <v>121</v>
      </c>
      <c r="F70" s="18" t="s">
        <v>109</v>
      </c>
      <c r="G70" s="19">
        <v>113.245</v>
      </c>
      <c r="H70" s="20"/>
      <c r="I70" s="20">
        <f>ROUND(ROUND(H70,2)*ROUND(G70,3),2)</f>
        <v>0</v>
      </c>
      <c r="O70">
        <f>(I70*21)/100</f>
        <v>0</v>
      </c>
      <c r="P70" t="s">
        <v>13</v>
      </c>
    </row>
    <row r="71" spans="1:16" ht="12.75" customHeight="1" x14ac:dyDescent="0.2">
      <c r="A71" s="21" t="s">
        <v>39</v>
      </c>
      <c r="E71" s="22" t="s">
        <v>14</v>
      </c>
    </row>
    <row r="72" spans="1:16" ht="12.75" customHeight="1" x14ac:dyDescent="0.2">
      <c r="A72" s="25" t="s">
        <v>41</v>
      </c>
      <c r="E72" s="24" t="s">
        <v>114</v>
      </c>
    </row>
    <row r="73" spans="1:16" ht="12.75" customHeight="1" x14ac:dyDescent="0.2">
      <c r="A73" s="12" t="s">
        <v>35</v>
      </c>
      <c r="B73" s="16" t="s">
        <v>122</v>
      </c>
      <c r="C73" s="16" t="s">
        <v>123</v>
      </c>
      <c r="D73" s="12" t="s">
        <v>14</v>
      </c>
      <c r="E73" s="17" t="s">
        <v>124</v>
      </c>
      <c r="F73" s="18" t="s">
        <v>109</v>
      </c>
      <c r="G73" s="19">
        <v>56.622999999999998</v>
      </c>
      <c r="H73" s="20"/>
      <c r="I73" s="20">
        <f>ROUND(ROUND(H73,2)*ROUND(G73,3),2)</f>
        <v>0</v>
      </c>
      <c r="O73">
        <f>(I73*21)/100</f>
        <v>0</v>
      </c>
      <c r="P73" t="s">
        <v>13</v>
      </c>
    </row>
    <row r="74" spans="1:16" ht="12.75" customHeight="1" x14ac:dyDescent="0.2">
      <c r="A74" s="21" t="s">
        <v>39</v>
      </c>
      <c r="E74" s="22" t="s">
        <v>14</v>
      </c>
    </row>
    <row r="75" spans="1:16" ht="12.75" customHeight="1" x14ac:dyDescent="0.2">
      <c r="A75" s="25" t="s">
        <v>41</v>
      </c>
      <c r="E75" s="24" t="s">
        <v>118</v>
      </c>
    </row>
    <row r="76" spans="1:16" ht="12.75" customHeight="1" x14ac:dyDescent="0.2">
      <c r="A76" s="12" t="s">
        <v>35</v>
      </c>
      <c r="B76" s="16" t="s">
        <v>125</v>
      </c>
      <c r="C76" s="16" t="s">
        <v>126</v>
      </c>
      <c r="D76" s="12" t="s">
        <v>14</v>
      </c>
      <c r="E76" s="17" t="s">
        <v>127</v>
      </c>
      <c r="F76" s="18" t="s">
        <v>78</v>
      </c>
      <c r="G76" s="19">
        <v>743.16</v>
      </c>
      <c r="H76" s="20"/>
      <c r="I76" s="20">
        <f>ROUND(ROUND(H76,2)*ROUND(G76,3),2)</f>
        <v>0</v>
      </c>
      <c r="O76">
        <f>(I76*21)/100</f>
        <v>0</v>
      </c>
      <c r="P76" t="s">
        <v>13</v>
      </c>
    </row>
    <row r="77" spans="1:16" ht="12.75" customHeight="1" x14ac:dyDescent="0.2">
      <c r="A77" s="21" t="s">
        <v>39</v>
      </c>
      <c r="E77" s="22" t="s">
        <v>14</v>
      </c>
    </row>
    <row r="78" spans="1:16" ht="12.75" customHeight="1" x14ac:dyDescent="0.2">
      <c r="A78" s="25" t="s">
        <v>41</v>
      </c>
      <c r="E78" s="24" t="s">
        <v>128</v>
      </c>
    </row>
    <row r="79" spans="1:16" ht="12.75" customHeight="1" x14ac:dyDescent="0.2">
      <c r="A79" s="12" t="s">
        <v>35</v>
      </c>
      <c r="B79" s="16" t="s">
        <v>129</v>
      </c>
      <c r="C79" s="16" t="s">
        <v>130</v>
      </c>
      <c r="D79" s="12" t="s">
        <v>14</v>
      </c>
      <c r="E79" s="17" t="s">
        <v>131</v>
      </c>
      <c r="F79" s="18" t="s">
        <v>78</v>
      </c>
      <c r="G79" s="19">
        <v>743.16</v>
      </c>
      <c r="H79" s="20"/>
      <c r="I79" s="20">
        <f>ROUND(ROUND(H79,2)*ROUND(G79,3),2)</f>
        <v>0</v>
      </c>
      <c r="O79">
        <f>(I79*21)/100</f>
        <v>0</v>
      </c>
      <c r="P79" t="s">
        <v>13</v>
      </c>
    </row>
    <row r="80" spans="1:16" ht="12.75" customHeight="1" x14ac:dyDescent="0.2">
      <c r="A80" s="21" t="s">
        <v>39</v>
      </c>
      <c r="E80" s="22" t="s">
        <v>14</v>
      </c>
    </row>
    <row r="81" spans="1:16" ht="12.75" customHeight="1" x14ac:dyDescent="0.2">
      <c r="A81" s="25" t="s">
        <v>41</v>
      </c>
      <c r="E81" s="24" t="s">
        <v>128</v>
      </c>
    </row>
    <row r="82" spans="1:16" ht="12.75" customHeight="1" x14ac:dyDescent="0.2">
      <c r="A82" s="12" t="s">
        <v>35</v>
      </c>
      <c r="B82" s="16" t="s">
        <v>132</v>
      </c>
      <c r="C82" s="16" t="s">
        <v>133</v>
      </c>
      <c r="D82" s="12" t="s">
        <v>14</v>
      </c>
      <c r="E82" s="17" t="s">
        <v>134</v>
      </c>
      <c r="F82" s="18" t="s">
        <v>109</v>
      </c>
      <c r="G82" s="19">
        <v>226.49</v>
      </c>
      <c r="H82" s="20"/>
      <c r="I82" s="20">
        <f>ROUND(ROUND(H82,2)*ROUND(G82,3),2)</f>
        <v>0</v>
      </c>
      <c r="O82">
        <f>(I82*21)/100</f>
        <v>0</v>
      </c>
      <c r="P82" t="s">
        <v>13</v>
      </c>
    </row>
    <row r="83" spans="1:16" ht="12.75" customHeight="1" x14ac:dyDescent="0.2">
      <c r="A83" s="21" t="s">
        <v>39</v>
      </c>
      <c r="E83" s="22" t="s">
        <v>14</v>
      </c>
    </row>
    <row r="84" spans="1:16" ht="12.75" customHeight="1" x14ac:dyDescent="0.2">
      <c r="A84" s="25" t="s">
        <v>41</v>
      </c>
      <c r="E84" s="24" t="s">
        <v>135</v>
      </c>
    </row>
    <row r="85" spans="1:16" ht="12.75" customHeight="1" x14ac:dyDescent="0.2">
      <c r="A85" s="12" t="s">
        <v>35</v>
      </c>
      <c r="B85" s="16" t="s">
        <v>136</v>
      </c>
      <c r="C85" s="16" t="s">
        <v>137</v>
      </c>
      <c r="D85" s="12" t="s">
        <v>14</v>
      </c>
      <c r="E85" s="17" t="s">
        <v>138</v>
      </c>
      <c r="F85" s="18" t="s">
        <v>109</v>
      </c>
      <c r="G85" s="19">
        <v>104.18600000000001</v>
      </c>
      <c r="H85" s="20"/>
      <c r="I85" s="20">
        <f>ROUND(ROUND(H85,2)*ROUND(G85,3),2)</f>
        <v>0</v>
      </c>
      <c r="O85">
        <f>(I85*21)/100</f>
        <v>0</v>
      </c>
      <c r="P85" t="s">
        <v>13</v>
      </c>
    </row>
    <row r="86" spans="1:16" ht="12.75" customHeight="1" x14ac:dyDescent="0.2">
      <c r="A86" s="21" t="s">
        <v>39</v>
      </c>
      <c r="E86" s="22" t="s">
        <v>14</v>
      </c>
    </row>
    <row r="87" spans="1:16" ht="12.75" customHeight="1" x14ac:dyDescent="0.2">
      <c r="A87" s="25" t="s">
        <v>41</v>
      </c>
      <c r="E87" s="24" t="s">
        <v>139</v>
      </c>
    </row>
    <row r="88" spans="1:16" ht="12.75" customHeight="1" x14ac:dyDescent="0.2">
      <c r="A88" s="12" t="s">
        <v>35</v>
      </c>
      <c r="B88" s="16" t="s">
        <v>140</v>
      </c>
      <c r="C88" s="16" t="s">
        <v>141</v>
      </c>
      <c r="D88" s="12" t="s">
        <v>14</v>
      </c>
      <c r="E88" s="17" t="s">
        <v>142</v>
      </c>
      <c r="F88" s="18" t="s">
        <v>109</v>
      </c>
      <c r="G88" s="19">
        <v>104.18600000000001</v>
      </c>
      <c r="H88" s="20"/>
      <c r="I88" s="20">
        <f>ROUND(ROUND(H88,2)*ROUND(G88,3),2)</f>
        <v>0</v>
      </c>
      <c r="O88">
        <f>(I88*21)/100</f>
        <v>0</v>
      </c>
      <c r="P88" t="s">
        <v>13</v>
      </c>
    </row>
    <row r="89" spans="1:16" ht="12.75" customHeight="1" x14ac:dyDescent="0.2">
      <c r="A89" s="21" t="s">
        <v>39</v>
      </c>
      <c r="E89" s="22" t="s">
        <v>143</v>
      </c>
    </row>
    <row r="90" spans="1:16" ht="12.75" customHeight="1" x14ac:dyDescent="0.2">
      <c r="A90" s="25" t="s">
        <v>41</v>
      </c>
      <c r="E90" s="24" t="s">
        <v>14</v>
      </c>
    </row>
    <row r="91" spans="1:16" ht="12.75" customHeight="1" x14ac:dyDescent="0.2">
      <c r="A91" s="12" t="s">
        <v>35</v>
      </c>
      <c r="B91" s="16" t="s">
        <v>144</v>
      </c>
      <c r="C91" s="16" t="s">
        <v>145</v>
      </c>
      <c r="D91" s="12" t="s">
        <v>14</v>
      </c>
      <c r="E91" s="17" t="s">
        <v>146</v>
      </c>
      <c r="F91" s="18" t="s">
        <v>147</v>
      </c>
      <c r="G91" s="19">
        <v>208.37200000000001</v>
      </c>
      <c r="H91" s="20"/>
      <c r="I91" s="20">
        <f>ROUND(ROUND(H91,2)*ROUND(G91,3),2)</f>
        <v>0</v>
      </c>
      <c r="O91">
        <f>(I91*21)/100</f>
        <v>0</v>
      </c>
      <c r="P91" t="s">
        <v>13</v>
      </c>
    </row>
    <row r="92" spans="1:16" ht="12.75" customHeight="1" x14ac:dyDescent="0.2">
      <c r="A92" s="21" t="s">
        <v>39</v>
      </c>
      <c r="E92" s="22" t="s">
        <v>143</v>
      </c>
    </row>
    <row r="93" spans="1:16" ht="12.75" customHeight="1" x14ac:dyDescent="0.2">
      <c r="A93" s="25" t="s">
        <v>41</v>
      </c>
      <c r="E93" s="24" t="s">
        <v>148</v>
      </c>
    </row>
    <row r="94" spans="1:16" ht="12.75" customHeight="1" x14ac:dyDescent="0.2">
      <c r="A94" s="12" t="s">
        <v>35</v>
      </c>
      <c r="B94" s="16" t="s">
        <v>149</v>
      </c>
      <c r="C94" s="16" t="s">
        <v>150</v>
      </c>
      <c r="D94" s="12" t="s">
        <v>14</v>
      </c>
      <c r="E94" s="17" t="s">
        <v>151</v>
      </c>
      <c r="F94" s="18" t="s">
        <v>109</v>
      </c>
      <c r="G94" s="19">
        <v>122.304</v>
      </c>
      <c r="H94" s="20"/>
      <c r="I94" s="20">
        <f>ROUND(ROUND(H94,2)*ROUND(G94,3),2)</f>
        <v>0</v>
      </c>
      <c r="O94">
        <f>(I94*21)/100</f>
        <v>0</v>
      </c>
      <c r="P94" t="s">
        <v>13</v>
      </c>
    </row>
    <row r="95" spans="1:16" ht="12.75" customHeight="1" x14ac:dyDescent="0.2">
      <c r="A95" s="21" t="s">
        <v>39</v>
      </c>
      <c r="E95" s="22" t="s">
        <v>14</v>
      </c>
    </row>
    <row r="96" spans="1:16" ht="12.75" customHeight="1" x14ac:dyDescent="0.2">
      <c r="A96" s="25" t="s">
        <v>41</v>
      </c>
      <c r="E96" s="24" t="s">
        <v>152</v>
      </c>
    </row>
    <row r="97" spans="1:16" ht="12.75" customHeight="1" x14ac:dyDescent="0.2">
      <c r="A97" s="12" t="s">
        <v>35</v>
      </c>
      <c r="B97" s="16" t="s">
        <v>153</v>
      </c>
      <c r="C97" s="16" t="s">
        <v>154</v>
      </c>
      <c r="D97" s="12" t="s">
        <v>14</v>
      </c>
      <c r="E97" s="17" t="s">
        <v>155</v>
      </c>
      <c r="F97" s="18" t="s">
        <v>109</v>
      </c>
      <c r="G97" s="19">
        <v>79.980999999999995</v>
      </c>
      <c r="H97" s="20"/>
      <c r="I97" s="20">
        <f>ROUND(ROUND(H97,2)*ROUND(G97,3),2)</f>
        <v>0</v>
      </c>
      <c r="O97">
        <f>(I97*21)/100</f>
        <v>0</v>
      </c>
      <c r="P97" t="s">
        <v>13</v>
      </c>
    </row>
    <row r="98" spans="1:16" ht="12.75" customHeight="1" x14ac:dyDescent="0.2">
      <c r="A98" s="21" t="s">
        <v>39</v>
      </c>
      <c r="E98" s="22" t="s">
        <v>14</v>
      </c>
    </row>
    <row r="99" spans="1:16" ht="12.75" customHeight="1" x14ac:dyDescent="0.2">
      <c r="A99" s="25" t="s">
        <v>41</v>
      </c>
      <c r="E99" s="24" t="s">
        <v>156</v>
      </c>
    </row>
    <row r="100" spans="1:16" ht="12.75" customHeight="1" x14ac:dyDescent="0.2">
      <c r="A100" s="12" t="s">
        <v>157</v>
      </c>
      <c r="B100" s="16" t="s">
        <v>158</v>
      </c>
      <c r="C100" s="16" t="s">
        <v>159</v>
      </c>
      <c r="D100" s="12" t="s">
        <v>14</v>
      </c>
      <c r="E100" s="17" t="s">
        <v>160</v>
      </c>
      <c r="F100" s="18" t="s">
        <v>147</v>
      </c>
      <c r="G100" s="19">
        <v>165.96100000000001</v>
      </c>
      <c r="H100" s="20"/>
      <c r="I100" s="20">
        <f>ROUND(ROUND(H100,2)*ROUND(G100,3),2)</f>
        <v>0</v>
      </c>
      <c r="O100">
        <f>(I100*21)/100</f>
        <v>0</v>
      </c>
      <c r="P100" t="s">
        <v>13</v>
      </c>
    </row>
    <row r="101" spans="1:16" ht="12.75" customHeight="1" x14ac:dyDescent="0.2">
      <c r="A101" s="21" t="s">
        <v>39</v>
      </c>
      <c r="E101" s="22" t="s">
        <v>14</v>
      </c>
    </row>
    <row r="102" spans="1:16" ht="12.75" customHeight="1" x14ac:dyDescent="0.2">
      <c r="A102" s="23" t="s">
        <v>41</v>
      </c>
      <c r="E102" s="24" t="s">
        <v>161</v>
      </c>
    </row>
    <row r="103" spans="1:16" ht="12.75" customHeight="1" x14ac:dyDescent="0.2">
      <c r="A103" s="5" t="s">
        <v>33</v>
      </c>
      <c r="B103" s="5"/>
      <c r="C103" s="26" t="s">
        <v>23</v>
      </c>
      <c r="D103" s="5"/>
      <c r="E103" s="14" t="s">
        <v>162</v>
      </c>
      <c r="F103" s="5"/>
      <c r="G103" s="5"/>
      <c r="H103" s="5"/>
      <c r="I103" s="27">
        <f>0+I104+I107+I110+I113+I116</f>
        <v>0</v>
      </c>
    </row>
    <row r="104" spans="1:16" ht="12.75" customHeight="1" x14ac:dyDescent="0.2">
      <c r="A104" s="12" t="s">
        <v>35</v>
      </c>
      <c r="B104" s="16" t="s">
        <v>163</v>
      </c>
      <c r="C104" s="16" t="s">
        <v>164</v>
      </c>
      <c r="D104" s="12" t="s">
        <v>14</v>
      </c>
      <c r="E104" s="17" t="s">
        <v>165</v>
      </c>
      <c r="F104" s="18" t="s">
        <v>78</v>
      </c>
      <c r="G104" s="19">
        <v>2.97</v>
      </c>
      <c r="H104" s="20"/>
      <c r="I104" s="20">
        <f>ROUND(ROUND(H104,2)*ROUND(G104,3),2)</f>
        <v>0</v>
      </c>
      <c r="O104">
        <f>(I104*21)/100</f>
        <v>0</v>
      </c>
      <c r="P104" t="s">
        <v>13</v>
      </c>
    </row>
    <row r="105" spans="1:16" ht="12.75" customHeight="1" x14ac:dyDescent="0.2">
      <c r="A105" s="21" t="s">
        <v>39</v>
      </c>
      <c r="E105" s="22" t="s">
        <v>166</v>
      </c>
    </row>
    <row r="106" spans="1:16" ht="12.75" customHeight="1" x14ac:dyDescent="0.2">
      <c r="A106" s="25" t="s">
        <v>41</v>
      </c>
      <c r="E106" s="24" t="s">
        <v>167</v>
      </c>
    </row>
    <row r="107" spans="1:16" ht="12.75" customHeight="1" x14ac:dyDescent="0.2">
      <c r="A107" s="12" t="s">
        <v>35</v>
      </c>
      <c r="B107" s="16" t="s">
        <v>168</v>
      </c>
      <c r="C107" s="16" t="s">
        <v>169</v>
      </c>
      <c r="D107" s="12" t="s">
        <v>14</v>
      </c>
      <c r="E107" s="17" t="s">
        <v>170</v>
      </c>
      <c r="F107" s="18" t="s">
        <v>78</v>
      </c>
      <c r="G107" s="19">
        <v>411.1</v>
      </c>
      <c r="H107" s="20"/>
      <c r="I107" s="20">
        <f>ROUND(ROUND(H107,2)*ROUND(G107,3),2)</f>
        <v>0</v>
      </c>
      <c r="O107">
        <f>(I107*21)/100</f>
        <v>0</v>
      </c>
      <c r="P107" t="s">
        <v>13</v>
      </c>
    </row>
    <row r="108" spans="1:16" ht="12.75" customHeight="1" x14ac:dyDescent="0.2">
      <c r="A108" s="21" t="s">
        <v>39</v>
      </c>
      <c r="E108" s="22" t="s">
        <v>171</v>
      </c>
    </row>
    <row r="109" spans="1:16" ht="12.75" customHeight="1" x14ac:dyDescent="0.2">
      <c r="A109" s="25" t="s">
        <v>41</v>
      </c>
      <c r="E109" s="24" t="s">
        <v>14</v>
      </c>
    </row>
    <row r="110" spans="1:16" ht="12.75" customHeight="1" x14ac:dyDescent="0.2">
      <c r="A110" s="12" t="s">
        <v>35</v>
      </c>
      <c r="B110" s="16" t="s">
        <v>172</v>
      </c>
      <c r="C110" s="16" t="s">
        <v>173</v>
      </c>
      <c r="D110" s="12" t="s">
        <v>14</v>
      </c>
      <c r="E110" s="17" t="s">
        <v>174</v>
      </c>
      <c r="F110" s="18" t="s">
        <v>109</v>
      </c>
      <c r="G110" s="19">
        <v>20.785</v>
      </c>
      <c r="H110" s="20"/>
      <c r="I110" s="20">
        <f>ROUND(ROUND(H110,2)*ROUND(G110,3),2)</f>
        <v>0</v>
      </c>
      <c r="O110">
        <f>(I110*21)/100</f>
        <v>0</v>
      </c>
      <c r="P110" t="s">
        <v>13</v>
      </c>
    </row>
    <row r="111" spans="1:16" ht="12.75" customHeight="1" x14ac:dyDescent="0.2">
      <c r="A111" s="21" t="s">
        <v>39</v>
      </c>
      <c r="E111" s="22" t="s">
        <v>175</v>
      </c>
    </row>
    <row r="112" spans="1:16" ht="12.75" customHeight="1" x14ac:dyDescent="0.2">
      <c r="A112" s="25" t="s">
        <v>41</v>
      </c>
      <c r="E112" s="24" t="s">
        <v>176</v>
      </c>
    </row>
    <row r="113" spans="1:16" ht="12.75" customHeight="1" x14ac:dyDescent="0.2">
      <c r="A113" s="12" t="s">
        <v>35</v>
      </c>
      <c r="B113" s="16" t="s">
        <v>177</v>
      </c>
      <c r="C113" s="16" t="s">
        <v>178</v>
      </c>
      <c r="D113" s="12" t="s">
        <v>46</v>
      </c>
      <c r="E113" s="17" t="s">
        <v>179</v>
      </c>
      <c r="F113" s="18" t="s">
        <v>109</v>
      </c>
      <c r="G113" s="19">
        <v>1.8</v>
      </c>
      <c r="H113" s="20"/>
      <c r="I113" s="20">
        <f>ROUND(ROUND(H113,2)*ROUND(G113,3),2)</f>
        <v>0</v>
      </c>
      <c r="O113">
        <f>(I113*21)/100</f>
        <v>0</v>
      </c>
      <c r="P113" t="s">
        <v>13</v>
      </c>
    </row>
    <row r="114" spans="1:16" ht="12.75" customHeight="1" x14ac:dyDescent="0.2">
      <c r="A114" s="21" t="s">
        <v>39</v>
      </c>
      <c r="E114" s="22" t="s">
        <v>180</v>
      </c>
    </row>
    <row r="115" spans="1:16" ht="12.75" customHeight="1" x14ac:dyDescent="0.2">
      <c r="A115" s="25" t="s">
        <v>41</v>
      </c>
      <c r="E115" s="24" t="s">
        <v>181</v>
      </c>
    </row>
    <row r="116" spans="1:16" ht="12.75" customHeight="1" x14ac:dyDescent="0.2">
      <c r="A116" s="12" t="s">
        <v>35</v>
      </c>
      <c r="B116" s="16" t="s">
        <v>182</v>
      </c>
      <c r="C116" s="16" t="s">
        <v>183</v>
      </c>
      <c r="D116" s="12" t="s">
        <v>14</v>
      </c>
      <c r="E116" s="17" t="s">
        <v>184</v>
      </c>
      <c r="F116" s="18" t="s">
        <v>78</v>
      </c>
      <c r="G116" s="19">
        <v>10.856</v>
      </c>
      <c r="H116" s="20"/>
      <c r="I116" s="20">
        <f>ROUND(ROUND(H116,2)*ROUND(G116,3),2)</f>
        <v>0</v>
      </c>
      <c r="O116">
        <f>(I116*21)/100</f>
        <v>0</v>
      </c>
      <c r="P116" t="s">
        <v>13</v>
      </c>
    </row>
    <row r="117" spans="1:16" ht="12.75" customHeight="1" x14ac:dyDescent="0.2">
      <c r="A117" s="21" t="s">
        <v>39</v>
      </c>
      <c r="E117" s="22" t="s">
        <v>14</v>
      </c>
    </row>
    <row r="118" spans="1:16" ht="12.75" customHeight="1" x14ac:dyDescent="0.2">
      <c r="A118" s="23" t="s">
        <v>41</v>
      </c>
      <c r="E118" s="24" t="s">
        <v>185</v>
      </c>
    </row>
    <row r="119" spans="1:16" ht="12.75" customHeight="1" x14ac:dyDescent="0.2">
      <c r="A119" s="5" t="s">
        <v>33</v>
      </c>
      <c r="B119" s="5"/>
      <c r="C119" s="26" t="s">
        <v>25</v>
      </c>
      <c r="D119" s="5"/>
      <c r="E119" s="14" t="s">
        <v>186</v>
      </c>
      <c r="F119" s="5"/>
      <c r="G119" s="5"/>
      <c r="H119" s="5"/>
      <c r="I119" s="27">
        <f>0+I120+I123+I126+I129+I132+I135</f>
        <v>0</v>
      </c>
    </row>
    <row r="120" spans="1:16" ht="12.75" customHeight="1" x14ac:dyDescent="0.2">
      <c r="A120" s="12" t="s">
        <v>35</v>
      </c>
      <c r="B120" s="16" t="s">
        <v>187</v>
      </c>
      <c r="C120" s="16" t="s">
        <v>188</v>
      </c>
      <c r="D120" s="12" t="s">
        <v>14</v>
      </c>
      <c r="E120" s="17" t="s">
        <v>189</v>
      </c>
      <c r="F120" s="18" t="s">
        <v>78</v>
      </c>
      <c r="G120" s="19">
        <v>411.1</v>
      </c>
      <c r="H120" s="20"/>
      <c r="I120" s="20">
        <f>ROUND(ROUND(H120,2)*ROUND(G120,3),2)</f>
        <v>0</v>
      </c>
      <c r="O120">
        <f>(I120*21)/100</f>
        <v>0</v>
      </c>
      <c r="P120" t="s">
        <v>13</v>
      </c>
    </row>
    <row r="121" spans="1:16" ht="12.75" customHeight="1" x14ac:dyDescent="0.2">
      <c r="A121" s="21" t="s">
        <v>39</v>
      </c>
      <c r="E121" s="22" t="s">
        <v>87</v>
      </c>
    </row>
    <row r="122" spans="1:16" ht="12.75" customHeight="1" x14ac:dyDescent="0.2">
      <c r="A122" s="25" t="s">
        <v>41</v>
      </c>
      <c r="E122" s="24" t="s">
        <v>14</v>
      </c>
    </row>
    <row r="123" spans="1:16" ht="12.75" customHeight="1" x14ac:dyDescent="0.2">
      <c r="A123" s="12" t="s">
        <v>35</v>
      </c>
      <c r="B123" s="16" t="s">
        <v>190</v>
      </c>
      <c r="C123" s="16" t="s">
        <v>191</v>
      </c>
      <c r="D123" s="12" t="s">
        <v>57</v>
      </c>
      <c r="E123" s="17" t="s">
        <v>192</v>
      </c>
      <c r="F123" s="18" t="s">
        <v>78</v>
      </c>
      <c r="G123" s="19">
        <v>207.846</v>
      </c>
      <c r="H123" s="20"/>
      <c r="I123" s="20">
        <f>ROUND(ROUND(H123,2)*ROUND(G123,3),2)</f>
        <v>0</v>
      </c>
      <c r="O123">
        <f>(I123*21)/100</f>
        <v>0</v>
      </c>
      <c r="P123" t="s">
        <v>13</v>
      </c>
    </row>
    <row r="124" spans="1:16" ht="12.75" customHeight="1" x14ac:dyDescent="0.2">
      <c r="A124" s="21" t="s">
        <v>39</v>
      </c>
      <c r="E124" s="22" t="s">
        <v>193</v>
      </c>
    </row>
    <row r="125" spans="1:16" ht="12.75" customHeight="1" x14ac:dyDescent="0.2">
      <c r="A125" s="25" t="s">
        <v>41</v>
      </c>
      <c r="E125" s="24" t="s">
        <v>91</v>
      </c>
    </row>
    <row r="126" spans="1:16" ht="12.75" customHeight="1" x14ac:dyDescent="0.2">
      <c r="A126" s="12" t="s">
        <v>35</v>
      </c>
      <c r="B126" s="16" t="s">
        <v>194</v>
      </c>
      <c r="C126" s="16" t="s">
        <v>191</v>
      </c>
      <c r="D126" s="12" t="s">
        <v>61</v>
      </c>
      <c r="E126" s="17" t="s">
        <v>192</v>
      </c>
      <c r="F126" s="18" t="s">
        <v>78</v>
      </c>
      <c r="G126" s="19">
        <v>207.846</v>
      </c>
      <c r="H126" s="20"/>
      <c r="I126" s="20">
        <f>ROUND(ROUND(H126,2)*ROUND(G126,3),2)</f>
        <v>0</v>
      </c>
      <c r="O126">
        <f>(I126*21)/100</f>
        <v>0</v>
      </c>
      <c r="P126" t="s">
        <v>13</v>
      </c>
    </row>
    <row r="127" spans="1:16" ht="12.75" customHeight="1" x14ac:dyDescent="0.2">
      <c r="A127" s="21" t="s">
        <v>39</v>
      </c>
      <c r="E127" s="22" t="s">
        <v>195</v>
      </c>
    </row>
    <row r="128" spans="1:16" ht="12.75" customHeight="1" x14ac:dyDescent="0.2">
      <c r="A128" s="25" t="s">
        <v>41</v>
      </c>
      <c r="E128" s="24" t="s">
        <v>91</v>
      </c>
    </row>
    <row r="129" spans="1:16" ht="12.75" customHeight="1" x14ac:dyDescent="0.2">
      <c r="A129" s="12" t="s">
        <v>35</v>
      </c>
      <c r="B129" s="16" t="s">
        <v>196</v>
      </c>
      <c r="C129" s="16" t="s">
        <v>197</v>
      </c>
      <c r="D129" s="12" t="s">
        <v>14</v>
      </c>
      <c r="E129" s="17" t="s">
        <v>198</v>
      </c>
      <c r="F129" s="18" t="s">
        <v>78</v>
      </c>
      <c r="G129" s="19">
        <v>411.1</v>
      </c>
      <c r="H129" s="20"/>
      <c r="I129" s="20">
        <f>ROUND(ROUND(H129,2)*ROUND(G129,3),2)</f>
        <v>0</v>
      </c>
      <c r="O129">
        <f>(I129*21)/100</f>
        <v>0</v>
      </c>
      <c r="P129" t="s">
        <v>13</v>
      </c>
    </row>
    <row r="130" spans="1:16" ht="12.75" customHeight="1" x14ac:dyDescent="0.2">
      <c r="A130" s="21" t="s">
        <v>39</v>
      </c>
      <c r="E130" s="22" t="s">
        <v>199</v>
      </c>
    </row>
    <row r="131" spans="1:16" ht="12.75" customHeight="1" x14ac:dyDescent="0.2">
      <c r="A131" s="25" t="s">
        <v>41</v>
      </c>
      <c r="E131" s="24" t="s">
        <v>14</v>
      </c>
    </row>
    <row r="132" spans="1:16" ht="12.75" customHeight="1" x14ac:dyDescent="0.2">
      <c r="A132" s="12" t="s">
        <v>157</v>
      </c>
      <c r="B132" s="16" t="s">
        <v>200</v>
      </c>
      <c r="C132" s="16" t="s">
        <v>201</v>
      </c>
      <c r="D132" s="12" t="s">
        <v>14</v>
      </c>
      <c r="E132" s="17" t="s">
        <v>202</v>
      </c>
      <c r="F132" s="18" t="s">
        <v>78</v>
      </c>
      <c r="G132" s="19">
        <v>41.11</v>
      </c>
      <c r="H132" s="20"/>
      <c r="I132" s="20">
        <f>ROUND(ROUND(H132,2)*ROUND(G132,3),2)</f>
        <v>0</v>
      </c>
      <c r="O132">
        <f>(I132*21)/100</f>
        <v>0</v>
      </c>
      <c r="P132" t="s">
        <v>13</v>
      </c>
    </row>
    <row r="133" spans="1:16" ht="12.75" customHeight="1" x14ac:dyDescent="0.2">
      <c r="A133" s="21" t="s">
        <v>39</v>
      </c>
      <c r="E133" s="22" t="s">
        <v>14</v>
      </c>
    </row>
    <row r="134" spans="1:16" ht="12.75" customHeight="1" x14ac:dyDescent="0.2">
      <c r="A134" s="25" t="s">
        <v>41</v>
      </c>
      <c r="E134" s="24" t="s">
        <v>203</v>
      </c>
    </row>
    <row r="135" spans="1:16" ht="12.75" customHeight="1" x14ac:dyDescent="0.2">
      <c r="A135" s="12" t="s">
        <v>35</v>
      </c>
      <c r="B135" s="16" t="s">
        <v>204</v>
      </c>
      <c r="C135" s="16" t="s">
        <v>205</v>
      </c>
      <c r="D135" s="12" t="s">
        <v>46</v>
      </c>
      <c r="E135" s="17" t="s">
        <v>206</v>
      </c>
      <c r="F135" s="18" t="s">
        <v>78</v>
      </c>
      <c r="G135" s="19">
        <v>411.1</v>
      </c>
      <c r="H135" s="20"/>
      <c r="I135" s="20">
        <f>ROUND(ROUND(H135,2)*ROUND(G135,3),2)</f>
        <v>0</v>
      </c>
      <c r="O135">
        <f>(I135*21)/100</f>
        <v>0</v>
      </c>
      <c r="P135" t="s">
        <v>13</v>
      </c>
    </row>
    <row r="136" spans="1:16" ht="12.75" customHeight="1" x14ac:dyDescent="0.2">
      <c r="A136" s="21" t="s">
        <v>39</v>
      </c>
      <c r="E136" s="22" t="s">
        <v>14</v>
      </c>
    </row>
    <row r="137" spans="1:16" ht="12.75" customHeight="1" x14ac:dyDescent="0.2">
      <c r="A137" s="23" t="s">
        <v>41</v>
      </c>
      <c r="E137" s="24" t="s">
        <v>14</v>
      </c>
    </row>
    <row r="138" spans="1:16" ht="12.75" customHeight="1" x14ac:dyDescent="0.2">
      <c r="A138" s="5" t="s">
        <v>33</v>
      </c>
      <c r="B138" s="5"/>
      <c r="C138" s="26" t="s">
        <v>60</v>
      </c>
      <c r="D138" s="5"/>
      <c r="E138" s="14" t="s">
        <v>207</v>
      </c>
      <c r="F138" s="5"/>
      <c r="G138" s="5"/>
      <c r="H138" s="5"/>
      <c r="I138" s="27">
        <f>0+I139+I142+I145+I148+I151</f>
        <v>0</v>
      </c>
    </row>
    <row r="139" spans="1:16" ht="12.75" customHeight="1" x14ac:dyDescent="0.2">
      <c r="A139" s="12" t="s">
        <v>35</v>
      </c>
      <c r="B139" s="16" t="s">
        <v>208</v>
      </c>
      <c r="C139" s="16" t="s">
        <v>209</v>
      </c>
      <c r="D139" s="12" t="s">
        <v>14</v>
      </c>
      <c r="E139" s="17" t="s">
        <v>210</v>
      </c>
      <c r="F139" s="18" t="s">
        <v>211</v>
      </c>
      <c r="G139" s="19">
        <v>26</v>
      </c>
      <c r="H139" s="20"/>
      <c r="I139" s="20">
        <f>ROUND(ROUND(H139,2)*ROUND(G139,3),2)</f>
        <v>0</v>
      </c>
      <c r="O139">
        <f>(I139*21)/100</f>
        <v>0</v>
      </c>
      <c r="P139" t="s">
        <v>13</v>
      </c>
    </row>
    <row r="140" spans="1:16" ht="25.5" customHeight="1" x14ac:dyDescent="0.2">
      <c r="A140" s="21" t="s">
        <v>39</v>
      </c>
      <c r="E140" s="22" t="s">
        <v>212</v>
      </c>
    </row>
    <row r="141" spans="1:16" ht="12.75" customHeight="1" x14ac:dyDescent="0.2">
      <c r="A141" s="25" t="s">
        <v>41</v>
      </c>
      <c r="E141" s="24" t="s">
        <v>213</v>
      </c>
    </row>
    <row r="142" spans="1:16" ht="12.75" customHeight="1" x14ac:dyDescent="0.2">
      <c r="A142" s="12" t="s">
        <v>157</v>
      </c>
      <c r="B142" s="16" t="s">
        <v>214</v>
      </c>
      <c r="C142" s="16" t="s">
        <v>215</v>
      </c>
      <c r="D142" s="12" t="s">
        <v>14</v>
      </c>
      <c r="E142" s="17" t="s">
        <v>216</v>
      </c>
      <c r="F142" s="18" t="s">
        <v>71</v>
      </c>
      <c r="G142" s="19">
        <v>33.799999999999997</v>
      </c>
      <c r="H142" s="20"/>
      <c r="I142" s="20">
        <f>ROUND(ROUND(H142,2)*ROUND(G142,3),2)</f>
        <v>0</v>
      </c>
      <c r="O142">
        <f>(I142*21)/100</f>
        <v>0</v>
      </c>
      <c r="P142" t="s">
        <v>13</v>
      </c>
    </row>
    <row r="143" spans="1:16" ht="12.75" customHeight="1" x14ac:dyDescent="0.2">
      <c r="A143" s="21" t="s">
        <v>39</v>
      </c>
      <c r="E143" s="22" t="s">
        <v>217</v>
      </c>
    </row>
    <row r="144" spans="1:16" ht="12.75" customHeight="1" x14ac:dyDescent="0.2">
      <c r="A144" s="25" t="s">
        <v>41</v>
      </c>
      <c r="E144" s="24" t="s">
        <v>218</v>
      </c>
    </row>
    <row r="145" spans="1:16" ht="12.75" customHeight="1" x14ac:dyDescent="0.2">
      <c r="A145" s="12" t="s">
        <v>35</v>
      </c>
      <c r="B145" s="16" t="s">
        <v>219</v>
      </c>
      <c r="C145" s="16" t="s">
        <v>220</v>
      </c>
      <c r="D145" s="12" t="s">
        <v>14</v>
      </c>
      <c r="E145" s="17" t="s">
        <v>221</v>
      </c>
      <c r="F145" s="18" t="s">
        <v>222</v>
      </c>
      <c r="G145" s="19">
        <v>23</v>
      </c>
      <c r="H145" s="20"/>
      <c r="I145" s="20">
        <f>ROUND(ROUND(H145,2)*ROUND(G145,3),2)</f>
        <v>0</v>
      </c>
      <c r="O145">
        <f>(I145*21)/100</f>
        <v>0</v>
      </c>
      <c r="P145" t="s">
        <v>13</v>
      </c>
    </row>
    <row r="146" spans="1:16" ht="12.75" customHeight="1" x14ac:dyDescent="0.2">
      <c r="A146" s="21" t="s">
        <v>39</v>
      </c>
      <c r="E146" s="22" t="s">
        <v>223</v>
      </c>
    </row>
    <row r="147" spans="1:16" ht="12.75" customHeight="1" x14ac:dyDescent="0.2">
      <c r="A147" s="25" t="s">
        <v>41</v>
      </c>
      <c r="E147" s="24" t="s">
        <v>14</v>
      </c>
    </row>
    <row r="148" spans="1:16" ht="12.75" customHeight="1" x14ac:dyDescent="0.2">
      <c r="A148" s="12" t="s">
        <v>35</v>
      </c>
      <c r="B148" s="16" t="s">
        <v>224</v>
      </c>
      <c r="C148" s="16" t="s">
        <v>225</v>
      </c>
      <c r="D148" s="12" t="s">
        <v>14</v>
      </c>
      <c r="E148" s="17" t="s">
        <v>226</v>
      </c>
      <c r="F148" s="18" t="s">
        <v>222</v>
      </c>
      <c r="G148" s="19">
        <v>5</v>
      </c>
      <c r="H148" s="20"/>
      <c r="I148" s="20">
        <f>ROUND(ROUND(H148,2)*ROUND(G148,3),2)</f>
        <v>0</v>
      </c>
      <c r="O148">
        <f>(I148*21)/100</f>
        <v>0</v>
      </c>
      <c r="P148" t="s">
        <v>13</v>
      </c>
    </row>
    <row r="149" spans="1:16" ht="12.75" customHeight="1" x14ac:dyDescent="0.2">
      <c r="A149" s="21" t="s">
        <v>39</v>
      </c>
      <c r="E149" s="22" t="s">
        <v>223</v>
      </c>
    </row>
    <row r="150" spans="1:16" ht="12.75" customHeight="1" x14ac:dyDescent="0.2">
      <c r="A150" s="25" t="s">
        <v>41</v>
      </c>
      <c r="E150" s="24" t="s">
        <v>14</v>
      </c>
    </row>
    <row r="151" spans="1:16" ht="12.75" customHeight="1" x14ac:dyDescent="0.2">
      <c r="A151" s="12" t="s">
        <v>35</v>
      </c>
      <c r="B151" s="16" t="s">
        <v>227</v>
      </c>
      <c r="C151" s="16" t="s">
        <v>228</v>
      </c>
      <c r="D151" s="12" t="s">
        <v>46</v>
      </c>
      <c r="E151" s="17" t="s">
        <v>229</v>
      </c>
      <c r="F151" s="18" t="s">
        <v>71</v>
      </c>
      <c r="G151" s="19">
        <v>230.94</v>
      </c>
      <c r="H151" s="20"/>
      <c r="I151" s="20">
        <f>ROUND(ROUND(H151,2)*ROUND(G151,3),2)</f>
        <v>0</v>
      </c>
      <c r="O151">
        <f>(I151*21)/100</f>
        <v>0</v>
      </c>
      <c r="P151" t="s">
        <v>13</v>
      </c>
    </row>
    <row r="152" spans="1:16" ht="12.75" customHeight="1" x14ac:dyDescent="0.2">
      <c r="A152" s="21" t="s">
        <v>39</v>
      </c>
      <c r="E152" s="22" t="s">
        <v>230</v>
      </c>
    </row>
    <row r="153" spans="1:16" ht="12.75" customHeight="1" x14ac:dyDescent="0.2">
      <c r="A153" s="23" t="s">
        <v>41</v>
      </c>
      <c r="E153" s="24" t="s">
        <v>231</v>
      </c>
    </row>
    <row r="154" spans="1:16" ht="12.75" customHeight="1" x14ac:dyDescent="0.2">
      <c r="A154" s="5" t="s">
        <v>33</v>
      </c>
      <c r="B154" s="5"/>
      <c r="C154" s="26" t="s">
        <v>63</v>
      </c>
      <c r="D154" s="5"/>
      <c r="E154" s="14" t="s">
        <v>232</v>
      </c>
      <c r="F154" s="5"/>
      <c r="G154" s="5"/>
      <c r="H154" s="5"/>
      <c r="I154" s="27">
        <f>0+I155+I158+I161+I164+I167+I170+I173+I176+I179+I182+I185+I188+I191+I194+I197+I200+I203+I206+I209+I212+I215+I218+I221+I224+I227+I230+I233+I236+I239+I242+I245+I248+I251+I254+I257+I260+I263+I266+I269+I272+I275+I278+I281+I284+I287+I290+I293+I296+I299+I302+I305+I308+I311+I314+I317+I320</f>
        <v>0</v>
      </c>
    </row>
    <row r="155" spans="1:16" ht="12.75" customHeight="1" x14ac:dyDescent="0.2">
      <c r="A155" s="12" t="s">
        <v>35</v>
      </c>
      <c r="B155" s="16" t="s">
        <v>233</v>
      </c>
      <c r="C155" s="16" t="s">
        <v>234</v>
      </c>
      <c r="D155" s="12" t="s">
        <v>14</v>
      </c>
      <c r="E155" s="17" t="s">
        <v>235</v>
      </c>
      <c r="F155" s="18" t="s">
        <v>71</v>
      </c>
      <c r="G155" s="19">
        <v>211.94</v>
      </c>
      <c r="H155" s="20"/>
      <c r="I155" s="20">
        <f>ROUND(ROUND(H155,2)*ROUND(G155,3),2)</f>
        <v>0</v>
      </c>
      <c r="O155">
        <f>(I155*21)/100</f>
        <v>0</v>
      </c>
      <c r="P155" t="s">
        <v>13</v>
      </c>
    </row>
    <row r="156" spans="1:16" ht="12.75" customHeight="1" x14ac:dyDescent="0.2">
      <c r="A156" s="21" t="s">
        <v>39</v>
      </c>
      <c r="E156" s="22" t="s">
        <v>14</v>
      </c>
    </row>
    <row r="157" spans="1:16" ht="12.75" customHeight="1" x14ac:dyDescent="0.2">
      <c r="A157" s="25" t="s">
        <v>41</v>
      </c>
      <c r="E157" s="24" t="s">
        <v>14</v>
      </c>
    </row>
    <row r="158" spans="1:16" ht="12.75" customHeight="1" x14ac:dyDescent="0.2">
      <c r="A158" s="12" t="s">
        <v>157</v>
      </c>
      <c r="B158" s="16" t="s">
        <v>236</v>
      </c>
      <c r="C158" s="16" t="s">
        <v>237</v>
      </c>
      <c r="D158" s="12" t="s">
        <v>14</v>
      </c>
      <c r="E158" s="17" t="s">
        <v>238</v>
      </c>
      <c r="F158" s="18" t="s">
        <v>71</v>
      </c>
      <c r="G158" s="19">
        <v>211.94</v>
      </c>
      <c r="H158" s="20"/>
      <c r="I158" s="20">
        <f>ROUND(ROUND(H158,2)*ROUND(G158,3),2)</f>
        <v>0</v>
      </c>
      <c r="O158">
        <f>(I158*21)/100</f>
        <v>0</v>
      </c>
      <c r="P158" t="s">
        <v>13</v>
      </c>
    </row>
    <row r="159" spans="1:16" ht="12.75" customHeight="1" x14ac:dyDescent="0.2">
      <c r="A159" s="21" t="s">
        <v>39</v>
      </c>
      <c r="E159" s="22" t="s">
        <v>14</v>
      </c>
    </row>
    <row r="160" spans="1:16" ht="12.75" customHeight="1" x14ac:dyDescent="0.2">
      <c r="A160" s="25" t="s">
        <v>41</v>
      </c>
      <c r="E160" s="24" t="s">
        <v>14</v>
      </c>
    </row>
    <row r="161" spans="1:16" ht="12.75" customHeight="1" x14ac:dyDescent="0.2">
      <c r="A161" s="12" t="s">
        <v>35</v>
      </c>
      <c r="B161" s="16" t="s">
        <v>239</v>
      </c>
      <c r="C161" s="16" t="s">
        <v>240</v>
      </c>
      <c r="D161" s="12" t="s">
        <v>14</v>
      </c>
      <c r="E161" s="17" t="s">
        <v>241</v>
      </c>
      <c r="F161" s="18" t="s">
        <v>71</v>
      </c>
      <c r="G161" s="19">
        <v>0.81</v>
      </c>
      <c r="H161" s="20"/>
      <c r="I161" s="20">
        <f>ROUND(ROUND(H161,2)*ROUND(G161,3),2)</f>
        <v>0</v>
      </c>
      <c r="O161">
        <f>(I161*21)/100</f>
        <v>0</v>
      </c>
      <c r="P161" t="s">
        <v>13</v>
      </c>
    </row>
    <row r="162" spans="1:16" ht="12.75" customHeight="1" x14ac:dyDescent="0.2">
      <c r="A162" s="21" t="s">
        <v>39</v>
      </c>
      <c r="E162" s="22" t="s">
        <v>14</v>
      </c>
    </row>
    <row r="163" spans="1:16" ht="12.75" customHeight="1" x14ac:dyDescent="0.2">
      <c r="A163" s="25" t="s">
        <v>41</v>
      </c>
      <c r="E163" s="24" t="s">
        <v>14</v>
      </c>
    </row>
    <row r="164" spans="1:16" ht="12.75" customHeight="1" x14ac:dyDescent="0.2">
      <c r="A164" s="12" t="s">
        <v>157</v>
      </c>
      <c r="B164" s="16" t="s">
        <v>242</v>
      </c>
      <c r="C164" s="16" t="s">
        <v>243</v>
      </c>
      <c r="D164" s="12" t="s">
        <v>14</v>
      </c>
      <c r="E164" s="17" t="s">
        <v>244</v>
      </c>
      <c r="F164" s="18" t="s">
        <v>71</v>
      </c>
      <c r="G164" s="19">
        <v>0.81</v>
      </c>
      <c r="H164" s="20"/>
      <c r="I164" s="20">
        <f>ROUND(ROUND(H164,2)*ROUND(G164,3),2)</f>
        <v>0</v>
      </c>
      <c r="O164">
        <f>(I164*21)/100</f>
        <v>0</v>
      </c>
      <c r="P164" t="s">
        <v>13</v>
      </c>
    </row>
    <row r="165" spans="1:16" ht="12.75" customHeight="1" x14ac:dyDescent="0.2">
      <c r="A165" s="21" t="s">
        <v>39</v>
      </c>
      <c r="E165" s="22" t="s">
        <v>14</v>
      </c>
    </row>
    <row r="166" spans="1:16" ht="12.75" customHeight="1" x14ac:dyDescent="0.2">
      <c r="A166" s="25" t="s">
        <v>41</v>
      </c>
      <c r="E166" s="24" t="s">
        <v>14</v>
      </c>
    </row>
    <row r="167" spans="1:16" ht="12.75" customHeight="1" x14ac:dyDescent="0.2">
      <c r="A167" s="12" t="s">
        <v>35</v>
      </c>
      <c r="B167" s="16" t="s">
        <v>245</v>
      </c>
      <c r="C167" s="16" t="s">
        <v>246</v>
      </c>
      <c r="D167" s="12" t="s">
        <v>46</v>
      </c>
      <c r="E167" s="17" t="s">
        <v>247</v>
      </c>
      <c r="F167" s="18" t="s">
        <v>211</v>
      </c>
      <c r="G167" s="19">
        <v>38</v>
      </c>
      <c r="H167" s="20"/>
      <c r="I167" s="20">
        <f>ROUND(ROUND(H167,2)*ROUND(G167,3),2)</f>
        <v>0</v>
      </c>
      <c r="O167">
        <f>(I167*21)/100</f>
        <v>0</v>
      </c>
      <c r="P167" t="s">
        <v>13</v>
      </c>
    </row>
    <row r="168" spans="1:16" ht="12.75" customHeight="1" x14ac:dyDescent="0.2">
      <c r="A168" s="21" t="s">
        <v>39</v>
      </c>
      <c r="E168" s="22" t="s">
        <v>14</v>
      </c>
    </row>
    <row r="169" spans="1:16" ht="12.75" customHeight="1" x14ac:dyDescent="0.2">
      <c r="A169" s="25" t="s">
        <v>41</v>
      </c>
      <c r="E169" s="24" t="s">
        <v>248</v>
      </c>
    </row>
    <row r="170" spans="1:16" ht="12.75" customHeight="1" x14ac:dyDescent="0.2">
      <c r="A170" s="12" t="s">
        <v>157</v>
      </c>
      <c r="B170" s="16" t="s">
        <v>249</v>
      </c>
      <c r="C170" s="16" t="s">
        <v>250</v>
      </c>
      <c r="D170" s="12" t="s">
        <v>14</v>
      </c>
      <c r="E170" s="17" t="s">
        <v>251</v>
      </c>
      <c r="F170" s="18" t="s">
        <v>211</v>
      </c>
      <c r="G170" s="19">
        <v>19</v>
      </c>
      <c r="H170" s="20"/>
      <c r="I170" s="20">
        <f>ROUND(ROUND(H170,2)*ROUND(G170,3),2)</f>
        <v>0</v>
      </c>
      <c r="O170">
        <f>(I170*21)/100</f>
        <v>0</v>
      </c>
      <c r="P170" t="s">
        <v>13</v>
      </c>
    </row>
    <row r="171" spans="1:16" ht="12.75" customHeight="1" x14ac:dyDescent="0.2">
      <c r="A171" s="21" t="s">
        <v>39</v>
      </c>
      <c r="E171" s="22" t="s">
        <v>252</v>
      </c>
    </row>
    <row r="172" spans="1:16" ht="12.75" customHeight="1" x14ac:dyDescent="0.2">
      <c r="A172" s="25" t="s">
        <v>41</v>
      </c>
      <c r="E172" s="24" t="s">
        <v>14</v>
      </c>
    </row>
    <row r="173" spans="1:16" ht="12.75" customHeight="1" x14ac:dyDescent="0.2">
      <c r="A173" s="12" t="s">
        <v>157</v>
      </c>
      <c r="B173" s="16" t="s">
        <v>253</v>
      </c>
      <c r="C173" s="16" t="s">
        <v>254</v>
      </c>
      <c r="D173" s="12" t="s">
        <v>14</v>
      </c>
      <c r="E173" s="17" t="s">
        <v>255</v>
      </c>
      <c r="F173" s="18" t="s">
        <v>211</v>
      </c>
      <c r="G173" s="19">
        <v>19</v>
      </c>
      <c r="H173" s="20"/>
      <c r="I173" s="20">
        <f>ROUND(ROUND(H173,2)*ROUND(G173,3),2)</f>
        <v>0</v>
      </c>
      <c r="O173">
        <f>(I173*21)/100</f>
        <v>0</v>
      </c>
      <c r="P173" t="s">
        <v>13</v>
      </c>
    </row>
    <row r="174" spans="1:16" ht="12.75" customHeight="1" x14ac:dyDescent="0.2">
      <c r="A174" s="21" t="s">
        <v>39</v>
      </c>
      <c r="E174" s="22" t="s">
        <v>256</v>
      </c>
    </row>
    <row r="175" spans="1:16" ht="12.75" customHeight="1" x14ac:dyDescent="0.2">
      <c r="A175" s="25" t="s">
        <v>41</v>
      </c>
      <c r="E175" s="24" t="s">
        <v>14</v>
      </c>
    </row>
    <row r="176" spans="1:16" ht="12.75" customHeight="1" x14ac:dyDescent="0.2">
      <c r="A176" s="12" t="s">
        <v>35</v>
      </c>
      <c r="B176" s="16" t="s">
        <v>257</v>
      </c>
      <c r="C176" s="16" t="s">
        <v>258</v>
      </c>
      <c r="D176" s="12" t="s">
        <v>14</v>
      </c>
      <c r="E176" s="17" t="s">
        <v>259</v>
      </c>
      <c r="F176" s="18" t="s">
        <v>211</v>
      </c>
      <c r="G176" s="19">
        <v>18</v>
      </c>
      <c r="H176" s="20"/>
      <c r="I176" s="20">
        <f>ROUND(ROUND(H176,2)*ROUND(G176,3),2)</f>
        <v>0</v>
      </c>
      <c r="O176">
        <f>(I176*21)/100</f>
        <v>0</v>
      </c>
      <c r="P176" t="s">
        <v>13</v>
      </c>
    </row>
    <row r="177" spans="1:16" ht="12.75" customHeight="1" x14ac:dyDescent="0.2">
      <c r="A177" s="21" t="s">
        <v>39</v>
      </c>
      <c r="E177" s="22" t="s">
        <v>14</v>
      </c>
    </row>
    <row r="178" spans="1:16" ht="12.75" customHeight="1" x14ac:dyDescent="0.2">
      <c r="A178" s="25" t="s">
        <v>41</v>
      </c>
      <c r="E178" s="24" t="s">
        <v>260</v>
      </c>
    </row>
    <row r="179" spans="1:16" ht="12.75" customHeight="1" x14ac:dyDescent="0.2">
      <c r="A179" s="12" t="s">
        <v>157</v>
      </c>
      <c r="B179" s="16" t="s">
        <v>261</v>
      </c>
      <c r="C179" s="16" t="s">
        <v>262</v>
      </c>
      <c r="D179" s="12" t="s">
        <v>46</v>
      </c>
      <c r="E179" s="17" t="s">
        <v>263</v>
      </c>
      <c r="F179" s="18" t="s">
        <v>211</v>
      </c>
      <c r="G179" s="19">
        <v>1</v>
      </c>
      <c r="H179" s="20"/>
      <c r="I179" s="20">
        <f>ROUND(ROUND(H179,2)*ROUND(G179,3),2)</f>
        <v>0</v>
      </c>
      <c r="O179">
        <f>(I179*21)/100</f>
        <v>0</v>
      </c>
      <c r="P179" t="s">
        <v>13</v>
      </c>
    </row>
    <row r="180" spans="1:16" ht="12.75" customHeight="1" x14ac:dyDescent="0.2">
      <c r="A180" s="21" t="s">
        <v>39</v>
      </c>
      <c r="E180" s="22" t="s">
        <v>14</v>
      </c>
    </row>
    <row r="181" spans="1:16" ht="12.75" customHeight="1" x14ac:dyDescent="0.2">
      <c r="A181" s="25" t="s">
        <v>41</v>
      </c>
      <c r="E181" s="24" t="s">
        <v>14</v>
      </c>
    </row>
    <row r="182" spans="1:16" ht="12.75" customHeight="1" x14ac:dyDescent="0.2">
      <c r="A182" s="12" t="s">
        <v>157</v>
      </c>
      <c r="B182" s="16" t="s">
        <v>264</v>
      </c>
      <c r="C182" s="16" t="s">
        <v>265</v>
      </c>
      <c r="D182" s="12" t="s">
        <v>14</v>
      </c>
      <c r="E182" s="17" t="s">
        <v>266</v>
      </c>
      <c r="F182" s="18" t="s">
        <v>211</v>
      </c>
      <c r="G182" s="19">
        <v>5</v>
      </c>
      <c r="H182" s="20"/>
      <c r="I182" s="20">
        <f>ROUND(ROUND(H182,2)*ROUND(G182,3),2)</f>
        <v>0</v>
      </c>
      <c r="O182">
        <f>(I182*21)/100</f>
        <v>0</v>
      </c>
      <c r="P182" t="s">
        <v>13</v>
      </c>
    </row>
    <row r="183" spans="1:16" ht="12.75" customHeight="1" x14ac:dyDescent="0.2">
      <c r="A183" s="21" t="s">
        <v>39</v>
      </c>
      <c r="E183" s="22" t="s">
        <v>14</v>
      </c>
    </row>
    <row r="184" spans="1:16" ht="12.75" customHeight="1" x14ac:dyDescent="0.2">
      <c r="A184" s="25" t="s">
        <v>41</v>
      </c>
      <c r="E184" s="24" t="s">
        <v>14</v>
      </c>
    </row>
    <row r="185" spans="1:16" ht="12.75" customHeight="1" x14ac:dyDescent="0.2">
      <c r="A185" s="12" t="s">
        <v>157</v>
      </c>
      <c r="B185" s="16" t="s">
        <v>267</v>
      </c>
      <c r="C185" s="16" t="s">
        <v>268</v>
      </c>
      <c r="D185" s="12" t="s">
        <v>46</v>
      </c>
      <c r="E185" s="17" t="s">
        <v>269</v>
      </c>
      <c r="F185" s="18" t="s">
        <v>211</v>
      </c>
      <c r="G185" s="19">
        <v>3</v>
      </c>
      <c r="H185" s="20"/>
      <c r="I185" s="20">
        <f>ROUND(ROUND(H185,2)*ROUND(G185,3),2)</f>
        <v>0</v>
      </c>
      <c r="O185">
        <f>(I185*21)/100</f>
        <v>0</v>
      </c>
      <c r="P185" t="s">
        <v>13</v>
      </c>
    </row>
    <row r="186" spans="1:16" ht="12.75" customHeight="1" x14ac:dyDescent="0.2">
      <c r="A186" s="21" t="s">
        <v>39</v>
      </c>
      <c r="E186" s="22" t="s">
        <v>14</v>
      </c>
    </row>
    <row r="187" spans="1:16" ht="12.75" customHeight="1" x14ac:dyDescent="0.2">
      <c r="A187" s="25" t="s">
        <v>41</v>
      </c>
      <c r="E187" s="24" t="s">
        <v>14</v>
      </c>
    </row>
    <row r="188" spans="1:16" ht="12.75" customHeight="1" x14ac:dyDescent="0.2">
      <c r="A188" s="12" t="s">
        <v>157</v>
      </c>
      <c r="B188" s="16" t="s">
        <v>270</v>
      </c>
      <c r="C188" s="16" t="s">
        <v>271</v>
      </c>
      <c r="D188" s="12" t="s">
        <v>14</v>
      </c>
      <c r="E188" s="17" t="s">
        <v>272</v>
      </c>
      <c r="F188" s="18" t="s">
        <v>211</v>
      </c>
      <c r="G188" s="19">
        <v>2</v>
      </c>
      <c r="H188" s="20"/>
      <c r="I188" s="20">
        <f>ROUND(ROUND(H188,2)*ROUND(G188,3),2)</f>
        <v>0</v>
      </c>
      <c r="O188">
        <f>(I188*21)/100</f>
        <v>0</v>
      </c>
      <c r="P188" t="s">
        <v>13</v>
      </c>
    </row>
    <row r="189" spans="1:16" ht="12.75" customHeight="1" x14ac:dyDescent="0.2">
      <c r="A189" s="21" t="s">
        <v>39</v>
      </c>
      <c r="E189" s="22" t="s">
        <v>14</v>
      </c>
    </row>
    <row r="190" spans="1:16" ht="12.75" customHeight="1" x14ac:dyDescent="0.2">
      <c r="A190" s="25" t="s">
        <v>41</v>
      </c>
      <c r="E190" s="24" t="s">
        <v>14</v>
      </c>
    </row>
    <row r="191" spans="1:16" ht="12.75" customHeight="1" x14ac:dyDescent="0.2">
      <c r="A191" s="12" t="s">
        <v>157</v>
      </c>
      <c r="B191" s="16" t="s">
        <v>273</v>
      </c>
      <c r="C191" s="16" t="s">
        <v>274</v>
      </c>
      <c r="D191" s="12" t="s">
        <v>46</v>
      </c>
      <c r="E191" s="17" t="s">
        <v>275</v>
      </c>
      <c r="F191" s="18" t="s">
        <v>211</v>
      </c>
      <c r="G191" s="19">
        <v>2</v>
      </c>
      <c r="H191" s="20"/>
      <c r="I191" s="20">
        <f>ROUND(ROUND(H191,2)*ROUND(G191,3),2)</f>
        <v>0</v>
      </c>
      <c r="O191">
        <f>(I191*21)/100</f>
        <v>0</v>
      </c>
      <c r="P191" t="s">
        <v>13</v>
      </c>
    </row>
    <row r="192" spans="1:16" ht="12.75" customHeight="1" x14ac:dyDescent="0.2">
      <c r="A192" s="21" t="s">
        <v>39</v>
      </c>
      <c r="E192" s="22" t="s">
        <v>14</v>
      </c>
    </row>
    <row r="193" spans="1:16" ht="12.75" customHeight="1" x14ac:dyDescent="0.2">
      <c r="A193" s="25" t="s">
        <v>41</v>
      </c>
      <c r="E193" s="24" t="s">
        <v>14</v>
      </c>
    </row>
    <row r="194" spans="1:16" ht="12.75" customHeight="1" x14ac:dyDescent="0.2">
      <c r="A194" s="12" t="s">
        <v>157</v>
      </c>
      <c r="B194" s="16" t="s">
        <v>276</v>
      </c>
      <c r="C194" s="16" t="s">
        <v>277</v>
      </c>
      <c r="D194" s="12" t="s">
        <v>46</v>
      </c>
      <c r="E194" s="17" t="s">
        <v>278</v>
      </c>
      <c r="F194" s="18" t="s">
        <v>211</v>
      </c>
      <c r="G194" s="19">
        <v>4</v>
      </c>
      <c r="H194" s="20"/>
      <c r="I194" s="20">
        <f>ROUND(ROUND(H194,2)*ROUND(G194,3),2)</f>
        <v>0</v>
      </c>
      <c r="O194">
        <f>(I194*21)/100</f>
        <v>0</v>
      </c>
      <c r="P194" t="s">
        <v>13</v>
      </c>
    </row>
    <row r="195" spans="1:16" ht="12.75" customHeight="1" x14ac:dyDescent="0.2">
      <c r="A195" s="21" t="s">
        <v>39</v>
      </c>
      <c r="E195" s="22" t="s">
        <v>14</v>
      </c>
    </row>
    <row r="196" spans="1:16" ht="12.75" customHeight="1" x14ac:dyDescent="0.2">
      <c r="A196" s="25" t="s">
        <v>41</v>
      </c>
      <c r="E196" s="24" t="s">
        <v>14</v>
      </c>
    </row>
    <row r="197" spans="1:16" ht="12.75" customHeight="1" x14ac:dyDescent="0.2">
      <c r="A197" s="12" t="s">
        <v>157</v>
      </c>
      <c r="B197" s="16" t="s">
        <v>279</v>
      </c>
      <c r="C197" s="16" t="s">
        <v>280</v>
      </c>
      <c r="D197" s="12" t="s">
        <v>46</v>
      </c>
      <c r="E197" s="17" t="s">
        <v>281</v>
      </c>
      <c r="F197" s="18" t="s">
        <v>211</v>
      </c>
      <c r="G197" s="19">
        <v>1</v>
      </c>
      <c r="H197" s="20"/>
      <c r="I197" s="20">
        <f>ROUND(ROUND(H197,2)*ROUND(G197,3),2)</f>
        <v>0</v>
      </c>
      <c r="O197">
        <f>(I197*21)/100</f>
        <v>0</v>
      </c>
      <c r="P197" t="s">
        <v>13</v>
      </c>
    </row>
    <row r="198" spans="1:16" ht="12.75" customHeight="1" x14ac:dyDescent="0.2">
      <c r="A198" s="21" t="s">
        <v>39</v>
      </c>
      <c r="E198" s="22" t="s">
        <v>14</v>
      </c>
    </row>
    <row r="199" spans="1:16" ht="12.75" customHeight="1" x14ac:dyDescent="0.2">
      <c r="A199" s="25" t="s">
        <v>41</v>
      </c>
      <c r="E199" s="24" t="s">
        <v>14</v>
      </c>
    </row>
    <row r="200" spans="1:16" ht="12.75" customHeight="1" x14ac:dyDescent="0.2">
      <c r="A200" s="12" t="s">
        <v>35</v>
      </c>
      <c r="B200" s="16" t="s">
        <v>282</v>
      </c>
      <c r="C200" s="16" t="s">
        <v>283</v>
      </c>
      <c r="D200" s="12" t="s">
        <v>14</v>
      </c>
      <c r="E200" s="17" t="s">
        <v>284</v>
      </c>
      <c r="F200" s="18" t="s">
        <v>211</v>
      </c>
      <c r="G200" s="19">
        <v>14</v>
      </c>
      <c r="H200" s="20"/>
      <c r="I200" s="20">
        <f>ROUND(ROUND(H200,2)*ROUND(G200,3),2)</f>
        <v>0</v>
      </c>
      <c r="O200">
        <f>(I200*21)/100</f>
        <v>0</v>
      </c>
      <c r="P200" t="s">
        <v>13</v>
      </c>
    </row>
    <row r="201" spans="1:16" ht="12.75" customHeight="1" x14ac:dyDescent="0.2">
      <c r="A201" s="21" t="s">
        <v>39</v>
      </c>
      <c r="E201" s="22" t="s">
        <v>14</v>
      </c>
    </row>
    <row r="202" spans="1:16" ht="12.75" customHeight="1" x14ac:dyDescent="0.2">
      <c r="A202" s="25" t="s">
        <v>41</v>
      </c>
      <c r="E202" s="24" t="s">
        <v>285</v>
      </c>
    </row>
    <row r="203" spans="1:16" ht="12.75" customHeight="1" x14ac:dyDescent="0.2">
      <c r="A203" s="12" t="s">
        <v>157</v>
      </c>
      <c r="B203" s="16" t="s">
        <v>286</v>
      </c>
      <c r="C203" s="16" t="s">
        <v>287</v>
      </c>
      <c r="D203" s="12" t="s">
        <v>14</v>
      </c>
      <c r="E203" s="17" t="s">
        <v>288</v>
      </c>
      <c r="F203" s="18" t="s">
        <v>211</v>
      </c>
      <c r="G203" s="19">
        <v>2</v>
      </c>
      <c r="H203" s="20"/>
      <c r="I203" s="20">
        <f>ROUND(ROUND(H203,2)*ROUND(G203,3),2)</f>
        <v>0</v>
      </c>
      <c r="O203">
        <f>(I203*21)/100</f>
        <v>0</v>
      </c>
      <c r="P203" t="s">
        <v>13</v>
      </c>
    </row>
    <row r="204" spans="1:16" ht="12.75" customHeight="1" x14ac:dyDescent="0.2">
      <c r="A204" s="21" t="s">
        <v>39</v>
      </c>
      <c r="E204" s="22" t="s">
        <v>289</v>
      </c>
    </row>
    <row r="205" spans="1:16" ht="12.75" customHeight="1" x14ac:dyDescent="0.2">
      <c r="A205" s="25" t="s">
        <v>41</v>
      </c>
      <c r="E205" s="24" t="s">
        <v>14</v>
      </c>
    </row>
    <row r="206" spans="1:16" ht="12.75" customHeight="1" x14ac:dyDescent="0.2">
      <c r="A206" s="12" t="s">
        <v>157</v>
      </c>
      <c r="B206" s="16" t="s">
        <v>290</v>
      </c>
      <c r="C206" s="16" t="s">
        <v>291</v>
      </c>
      <c r="D206" s="12" t="s">
        <v>14</v>
      </c>
      <c r="E206" s="17" t="s">
        <v>292</v>
      </c>
      <c r="F206" s="18" t="s">
        <v>211</v>
      </c>
      <c r="G206" s="19">
        <v>1</v>
      </c>
      <c r="H206" s="20"/>
      <c r="I206" s="20">
        <f>ROUND(ROUND(H206,2)*ROUND(G206,3),2)</f>
        <v>0</v>
      </c>
      <c r="O206">
        <f>(I206*21)/100</f>
        <v>0</v>
      </c>
      <c r="P206" t="s">
        <v>13</v>
      </c>
    </row>
    <row r="207" spans="1:16" ht="12.75" customHeight="1" x14ac:dyDescent="0.2">
      <c r="A207" s="21" t="s">
        <v>39</v>
      </c>
      <c r="E207" s="22" t="s">
        <v>14</v>
      </c>
    </row>
    <row r="208" spans="1:16" ht="12.75" customHeight="1" x14ac:dyDescent="0.2">
      <c r="A208" s="25" t="s">
        <v>41</v>
      </c>
      <c r="E208" s="24" t="s">
        <v>14</v>
      </c>
    </row>
    <row r="209" spans="1:16" ht="12.75" customHeight="1" x14ac:dyDescent="0.2">
      <c r="A209" s="12" t="s">
        <v>157</v>
      </c>
      <c r="B209" s="16" t="s">
        <v>293</v>
      </c>
      <c r="C209" s="16" t="s">
        <v>294</v>
      </c>
      <c r="D209" s="12" t="s">
        <v>14</v>
      </c>
      <c r="E209" s="17" t="s">
        <v>295</v>
      </c>
      <c r="F209" s="18" t="s">
        <v>211</v>
      </c>
      <c r="G209" s="19">
        <v>2</v>
      </c>
      <c r="H209" s="20"/>
      <c r="I209" s="20">
        <f>ROUND(ROUND(H209,2)*ROUND(G209,3),2)</f>
        <v>0</v>
      </c>
      <c r="O209">
        <f>(I209*21)/100</f>
        <v>0</v>
      </c>
      <c r="P209" t="s">
        <v>13</v>
      </c>
    </row>
    <row r="210" spans="1:16" ht="12.75" customHeight="1" x14ac:dyDescent="0.2">
      <c r="A210" s="21" t="s">
        <v>39</v>
      </c>
      <c r="E210" s="22" t="s">
        <v>14</v>
      </c>
    </row>
    <row r="211" spans="1:16" ht="12.75" customHeight="1" x14ac:dyDescent="0.2">
      <c r="A211" s="25" t="s">
        <v>41</v>
      </c>
      <c r="E211" s="24" t="s">
        <v>14</v>
      </c>
    </row>
    <row r="212" spans="1:16" ht="12.75" customHeight="1" x14ac:dyDescent="0.2">
      <c r="A212" s="12" t="s">
        <v>157</v>
      </c>
      <c r="B212" s="16" t="s">
        <v>296</v>
      </c>
      <c r="C212" s="16" t="s">
        <v>297</v>
      </c>
      <c r="D212" s="12" t="s">
        <v>14</v>
      </c>
      <c r="E212" s="17" t="s">
        <v>298</v>
      </c>
      <c r="F212" s="18" t="s">
        <v>211</v>
      </c>
      <c r="G212" s="19">
        <v>5</v>
      </c>
      <c r="H212" s="20"/>
      <c r="I212" s="20">
        <f>ROUND(ROUND(H212,2)*ROUND(G212,3),2)</f>
        <v>0</v>
      </c>
      <c r="O212">
        <f>(I212*21)/100</f>
        <v>0</v>
      </c>
      <c r="P212" t="s">
        <v>13</v>
      </c>
    </row>
    <row r="213" spans="1:16" ht="12.75" customHeight="1" x14ac:dyDescent="0.2">
      <c r="A213" s="21" t="s">
        <v>39</v>
      </c>
      <c r="E213" s="22" t="s">
        <v>14</v>
      </c>
    </row>
    <row r="214" spans="1:16" ht="12.75" customHeight="1" x14ac:dyDescent="0.2">
      <c r="A214" s="25" t="s">
        <v>41</v>
      </c>
      <c r="E214" s="24" t="s">
        <v>14</v>
      </c>
    </row>
    <row r="215" spans="1:16" ht="12.75" customHeight="1" x14ac:dyDescent="0.2">
      <c r="A215" s="12" t="s">
        <v>157</v>
      </c>
      <c r="B215" s="16" t="s">
        <v>299</v>
      </c>
      <c r="C215" s="16" t="s">
        <v>300</v>
      </c>
      <c r="D215" s="12" t="s">
        <v>46</v>
      </c>
      <c r="E215" s="17" t="s">
        <v>301</v>
      </c>
      <c r="F215" s="18" t="s">
        <v>211</v>
      </c>
      <c r="G215" s="19">
        <v>1</v>
      </c>
      <c r="H215" s="20"/>
      <c r="I215" s="20">
        <f>ROUND(ROUND(H215,2)*ROUND(G215,3),2)</f>
        <v>0</v>
      </c>
      <c r="O215">
        <f>(I215*21)/100</f>
        <v>0</v>
      </c>
      <c r="P215" t="s">
        <v>13</v>
      </c>
    </row>
    <row r="216" spans="1:16" ht="12.75" customHeight="1" x14ac:dyDescent="0.2">
      <c r="A216" s="21" t="s">
        <v>39</v>
      </c>
      <c r="E216" s="22" t="s">
        <v>14</v>
      </c>
    </row>
    <row r="217" spans="1:16" ht="12.75" customHeight="1" x14ac:dyDescent="0.2">
      <c r="A217" s="25" t="s">
        <v>41</v>
      </c>
      <c r="E217" s="24" t="s">
        <v>14</v>
      </c>
    </row>
    <row r="218" spans="1:16" ht="12.75" customHeight="1" x14ac:dyDescent="0.2">
      <c r="A218" s="12" t="s">
        <v>157</v>
      </c>
      <c r="B218" s="16" t="s">
        <v>302</v>
      </c>
      <c r="C218" s="16" t="s">
        <v>303</v>
      </c>
      <c r="D218" s="12" t="s">
        <v>14</v>
      </c>
      <c r="E218" s="17" t="s">
        <v>304</v>
      </c>
      <c r="F218" s="18" t="s">
        <v>211</v>
      </c>
      <c r="G218" s="19">
        <v>1</v>
      </c>
      <c r="H218" s="20"/>
      <c r="I218" s="20">
        <f>ROUND(ROUND(H218,2)*ROUND(G218,3),2)</f>
        <v>0</v>
      </c>
      <c r="O218">
        <f>(I218*21)/100</f>
        <v>0</v>
      </c>
      <c r="P218" t="s">
        <v>13</v>
      </c>
    </row>
    <row r="219" spans="1:16" ht="12.75" customHeight="1" x14ac:dyDescent="0.2">
      <c r="A219" s="21" t="s">
        <v>39</v>
      </c>
      <c r="E219" s="22" t="s">
        <v>14</v>
      </c>
    </row>
    <row r="220" spans="1:16" ht="12.75" customHeight="1" x14ac:dyDescent="0.2">
      <c r="A220" s="25" t="s">
        <v>41</v>
      </c>
      <c r="E220" s="24" t="s">
        <v>14</v>
      </c>
    </row>
    <row r="221" spans="1:16" ht="12.75" customHeight="1" x14ac:dyDescent="0.2">
      <c r="A221" s="12" t="s">
        <v>157</v>
      </c>
      <c r="B221" s="16" t="s">
        <v>305</v>
      </c>
      <c r="C221" s="16" t="s">
        <v>306</v>
      </c>
      <c r="D221" s="12" t="s">
        <v>14</v>
      </c>
      <c r="E221" s="17" t="s">
        <v>307</v>
      </c>
      <c r="F221" s="18" t="s">
        <v>211</v>
      </c>
      <c r="G221" s="19">
        <v>1</v>
      </c>
      <c r="H221" s="20"/>
      <c r="I221" s="20">
        <f>ROUND(ROUND(H221,2)*ROUND(G221,3),2)</f>
        <v>0</v>
      </c>
      <c r="O221">
        <f>(I221*21)/100</f>
        <v>0</v>
      </c>
      <c r="P221" t="s">
        <v>13</v>
      </c>
    </row>
    <row r="222" spans="1:16" ht="12.75" customHeight="1" x14ac:dyDescent="0.2">
      <c r="A222" s="21" t="s">
        <v>39</v>
      </c>
      <c r="E222" s="22" t="s">
        <v>14</v>
      </c>
    </row>
    <row r="223" spans="1:16" ht="12.75" customHeight="1" x14ac:dyDescent="0.2">
      <c r="A223" s="25" t="s">
        <v>41</v>
      </c>
      <c r="E223" s="24" t="s">
        <v>14</v>
      </c>
    </row>
    <row r="224" spans="1:16" ht="12.75" customHeight="1" x14ac:dyDescent="0.2">
      <c r="A224" s="12" t="s">
        <v>157</v>
      </c>
      <c r="B224" s="16" t="s">
        <v>308</v>
      </c>
      <c r="C224" s="16" t="s">
        <v>309</v>
      </c>
      <c r="D224" s="12" t="s">
        <v>14</v>
      </c>
      <c r="E224" s="17" t="s">
        <v>310</v>
      </c>
      <c r="F224" s="18" t="s">
        <v>211</v>
      </c>
      <c r="G224" s="19">
        <v>1</v>
      </c>
      <c r="H224" s="20"/>
      <c r="I224" s="20">
        <f>ROUND(ROUND(H224,2)*ROUND(G224,3),2)</f>
        <v>0</v>
      </c>
      <c r="O224">
        <f>(I224*21)/100</f>
        <v>0</v>
      </c>
      <c r="P224" t="s">
        <v>13</v>
      </c>
    </row>
    <row r="225" spans="1:16" ht="12.75" customHeight="1" x14ac:dyDescent="0.2">
      <c r="A225" s="21" t="s">
        <v>39</v>
      </c>
      <c r="E225" s="22" t="s">
        <v>14</v>
      </c>
    </row>
    <row r="226" spans="1:16" ht="12.75" customHeight="1" x14ac:dyDescent="0.2">
      <c r="A226" s="25" t="s">
        <v>41</v>
      </c>
      <c r="E226" s="24" t="s">
        <v>14</v>
      </c>
    </row>
    <row r="227" spans="1:16" ht="12.75" customHeight="1" x14ac:dyDescent="0.2">
      <c r="A227" s="12" t="s">
        <v>35</v>
      </c>
      <c r="B227" s="16" t="s">
        <v>311</v>
      </c>
      <c r="C227" s="16" t="s">
        <v>312</v>
      </c>
      <c r="D227" s="12" t="s">
        <v>14</v>
      </c>
      <c r="E227" s="17" t="s">
        <v>313</v>
      </c>
      <c r="F227" s="18" t="s">
        <v>211</v>
      </c>
      <c r="G227" s="19">
        <v>2</v>
      </c>
      <c r="H227" s="20"/>
      <c r="I227" s="20">
        <f>ROUND(ROUND(H227,2)*ROUND(G227,3),2)</f>
        <v>0</v>
      </c>
      <c r="O227">
        <f>(I227*21)/100</f>
        <v>0</v>
      </c>
      <c r="P227" t="s">
        <v>13</v>
      </c>
    </row>
    <row r="228" spans="1:16" ht="12.75" customHeight="1" x14ac:dyDescent="0.2">
      <c r="A228" s="21" t="s">
        <v>39</v>
      </c>
      <c r="E228" s="22" t="s">
        <v>14</v>
      </c>
    </row>
    <row r="229" spans="1:16" ht="12.75" customHeight="1" x14ac:dyDescent="0.2">
      <c r="A229" s="25" t="s">
        <v>41</v>
      </c>
      <c r="E229" s="24" t="s">
        <v>14</v>
      </c>
    </row>
    <row r="230" spans="1:16" ht="12.75" customHeight="1" x14ac:dyDescent="0.2">
      <c r="A230" s="12" t="s">
        <v>157</v>
      </c>
      <c r="B230" s="16" t="s">
        <v>314</v>
      </c>
      <c r="C230" s="16" t="s">
        <v>315</v>
      </c>
      <c r="D230" s="12" t="s">
        <v>14</v>
      </c>
      <c r="E230" s="17" t="s">
        <v>316</v>
      </c>
      <c r="F230" s="18" t="s">
        <v>211</v>
      </c>
      <c r="G230" s="19">
        <v>2</v>
      </c>
      <c r="H230" s="20"/>
      <c r="I230" s="20">
        <f>ROUND(ROUND(H230,2)*ROUND(G230,3),2)</f>
        <v>0</v>
      </c>
      <c r="O230">
        <f>(I230*21)/100</f>
        <v>0</v>
      </c>
      <c r="P230" t="s">
        <v>13</v>
      </c>
    </row>
    <row r="231" spans="1:16" ht="12.75" customHeight="1" x14ac:dyDescent="0.2">
      <c r="A231" s="21" t="s">
        <v>39</v>
      </c>
      <c r="E231" s="22" t="s">
        <v>14</v>
      </c>
    </row>
    <row r="232" spans="1:16" ht="12.75" customHeight="1" x14ac:dyDescent="0.2">
      <c r="A232" s="25" t="s">
        <v>41</v>
      </c>
      <c r="E232" s="24" t="s">
        <v>14</v>
      </c>
    </row>
    <row r="233" spans="1:16" ht="12.75" customHeight="1" x14ac:dyDescent="0.2">
      <c r="A233" s="12" t="s">
        <v>35</v>
      </c>
      <c r="B233" s="16" t="s">
        <v>317</v>
      </c>
      <c r="C233" s="16" t="s">
        <v>318</v>
      </c>
      <c r="D233" s="12" t="s">
        <v>14</v>
      </c>
      <c r="E233" s="17" t="s">
        <v>319</v>
      </c>
      <c r="F233" s="18" t="s">
        <v>211</v>
      </c>
      <c r="G233" s="19">
        <v>2</v>
      </c>
      <c r="H233" s="20"/>
      <c r="I233" s="20">
        <f>ROUND(ROUND(H233,2)*ROUND(G233,3),2)</f>
        <v>0</v>
      </c>
      <c r="O233">
        <f>(I233*21)/100</f>
        <v>0</v>
      </c>
      <c r="P233" t="s">
        <v>13</v>
      </c>
    </row>
    <row r="234" spans="1:16" ht="12.75" customHeight="1" x14ac:dyDescent="0.2">
      <c r="A234" s="21" t="s">
        <v>39</v>
      </c>
      <c r="E234" s="22" t="s">
        <v>14</v>
      </c>
    </row>
    <row r="235" spans="1:16" ht="12.75" customHeight="1" x14ac:dyDescent="0.2">
      <c r="A235" s="25" t="s">
        <v>41</v>
      </c>
      <c r="E235" s="24" t="s">
        <v>14</v>
      </c>
    </row>
    <row r="236" spans="1:16" ht="12.75" customHeight="1" x14ac:dyDescent="0.2">
      <c r="A236" s="12" t="s">
        <v>157</v>
      </c>
      <c r="B236" s="16" t="s">
        <v>320</v>
      </c>
      <c r="C236" s="16" t="s">
        <v>321</v>
      </c>
      <c r="D236" s="12" t="s">
        <v>14</v>
      </c>
      <c r="E236" s="17" t="s">
        <v>322</v>
      </c>
      <c r="F236" s="18" t="s">
        <v>211</v>
      </c>
      <c r="G236" s="19">
        <v>2</v>
      </c>
      <c r="H236" s="20"/>
      <c r="I236" s="20">
        <f>ROUND(ROUND(H236,2)*ROUND(G236,3),2)</f>
        <v>0</v>
      </c>
      <c r="O236">
        <f>(I236*21)/100</f>
        <v>0</v>
      </c>
      <c r="P236" t="s">
        <v>13</v>
      </c>
    </row>
    <row r="237" spans="1:16" ht="12.75" customHeight="1" x14ac:dyDescent="0.2">
      <c r="A237" s="21" t="s">
        <v>39</v>
      </c>
      <c r="E237" s="22" t="s">
        <v>14</v>
      </c>
    </row>
    <row r="238" spans="1:16" ht="12.75" customHeight="1" x14ac:dyDescent="0.2">
      <c r="A238" s="25" t="s">
        <v>41</v>
      </c>
      <c r="E238" s="24" t="s">
        <v>14</v>
      </c>
    </row>
    <row r="239" spans="1:16" ht="12.75" customHeight="1" x14ac:dyDescent="0.2">
      <c r="A239" s="12" t="s">
        <v>35</v>
      </c>
      <c r="B239" s="16" t="s">
        <v>323</v>
      </c>
      <c r="C239" s="16" t="s">
        <v>324</v>
      </c>
      <c r="D239" s="12" t="s">
        <v>46</v>
      </c>
      <c r="E239" s="17" t="s">
        <v>325</v>
      </c>
      <c r="F239" s="18" t="s">
        <v>211</v>
      </c>
      <c r="G239" s="19">
        <v>7</v>
      </c>
      <c r="H239" s="20"/>
      <c r="I239" s="20">
        <f>ROUND(ROUND(H239,2)*ROUND(G239,3),2)</f>
        <v>0</v>
      </c>
      <c r="O239">
        <f>(I239*21)/100</f>
        <v>0</v>
      </c>
      <c r="P239" t="s">
        <v>13</v>
      </c>
    </row>
    <row r="240" spans="1:16" ht="12.75" customHeight="1" x14ac:dyDescent="0.2">
      <c r="A240" s="21" t="s">
        <v>39</v>
      </c>
      <c r="E240" s="22" t="s">
        <v>14</v>
      </c>
    </row>
    <row r="241" spans="1:16" ht="12.75" customHeight="1" x14ac:dyDescent="0.2">
      <c r="A241" s="25" t="s">
        <v>41</v>
      </c>
      <c r="E241" s="24" t="s">
        <v>14</v>
      </c>
    </row>
    <row r="242" spans="1:16" ht="12.75" customHeight="1" x14ac:dyDescent="0.2">
      <c r="A242" s="12" t="s">
        <v>35</v>
      </c>
      <c r="B242" s="16" t="s">
        <v>326</v>
      </c>
      <c r="C242" s="16" t="s">
        <v>327</v>
      </c>
      <c r="D242" s="12" t="s">
        <v>14</v>
      </c>
      <c r="E242" s="17" t="s">
        <v>328</v>
      </c>
      <c r="F242" s="18" t="s">
        <v>211</v>
      </c>
      <c r="G242" s="19">
        <v>1</v>
      </c>
      <c r="H242" s="20"/>
      <c r="I242" s="20">
        <f>ROUND(ROUND(H242,2)*ROUND(G242,3),2)</f>
        <v>0</v>
      </c>
      <c r="O242">
        <f>(I242*21)/100</f>
        <v>0</v>
      </c>
      <c r="P242" t="s">
        <v>13</v>
      </c>
    </row>
    <row r="243" spans="1:16" ht="12.75" customHeight="1" x14ac:dyDescent="0.2">
      <c r="A243" s="21" t="s">
        <v>39</v>
      </c>
      <c r="E243" s="22" t="s">
        <v>14</v>
      </c>
    </row>
    <row r="244" spans="1:16" ht="12.75" customHeight="1" x14ac:dyDescent="0.2">
      <c r="A244" s="25" t="s">
        <v>41</v>
      </c>
      <c r="E244" s="24" t="s">
        <v>14</v>
      </c>
    </row>
    <row r="245" spans="1:16" ht="12.75" customHeight="1" x14ac:dyDescent="0.2">
      <c r="A245" s="12" t="s">
        <v>157</v>
      </c>
      <c r="B245" s="16" t="s">
        <v>329</v>
      </c>
      <c r="C245" s="16" t="s">
        <v>330</v>
      </c>
      <c r="D245" s="12" t="s">
        <v>46</v>
      </c>
      <c r="E245" s="17" t="s">
        <v>331</v>
      </c>
      <c r="F245" s="18" t="s">
        <v>211</v>
      </c>
      <c r="G245" s="19">
        <v>1</v>
      </c>
      <c r="H245" s="20"/>
      <c r="I245" s="20">
        <f>ROUND(ROUND(H245,2)*ROUND(G245,3),2)</f>
        <v>0</v>
      </c>
      <c r="O245">
        <f>(I245*21)/100</f>
        <v>0</v>
      </c>
      <c r="P245" t="s">
        <v>13</v>
      </c>
    </row>
    <row r="246" spans="1:16" ht="12.75" customHeight="1" x14ac:dyDescent="0.2">
      <c r="A246" s="21" t="s">
        <v>39</v>
      </c>
      <c r="E246" s="22" t="s">
        <v>14</v>
      </c>
    </row>
    <row r="247" spans="1:16" ht="12.75" customHeight="1" x14ac:dyDescent="0.2">
      <c r="A247" s="25" t="s">
        <v>41</v>
      </c>
      <c r="E247" s="24" t="s">
        <v>14</v>
      </c>
    </row>
    <row r="248" spans="1:16" ht="12.75" customHeight="1" x14ac:dyDescent="0.2">
      <c r="A248" s="12" t="s">
        <v>35</v>
      </c>
      <c r="B248" s="16" t="s">
        <v>332</v>
      </c>
      <c r="C248" s="16" t="s">
        <v>333</v>
      </c>
      <c r="D248" s="12" t="s">
        <v>14</v>
      </c>
      <c r="E248" s="17" t="s">
        <v>334</v>
      </c>
      <c r="F248" s="18" t="s">
        <v>211</v>
      </c>
      <c r="G248" s="19">
        <v>3</v>
      </c>
      <c r="H248" s="20"/>
      <c r="I248" s="20">
        <f>ROUND(ROUND(H248,2)*ROUND(G248,3),2)</f>
        <v>0</v>
      </c>
      <c r="O248">
        <f>(I248*21)/100</f>
        <v>0</v>
      </c>
      <c r="P248" t="s">
        <v>13</v>
      </c>
    </row>
    <row r="249" spans="1:16" ht="12.75" customHeight="1" x14ac:dyDescent="0.2">
      <c r="A249" s="21" t="s">
        <v>39</v>
      </c>
      <c r="E249" s="22" t="s">
        <v>14</v>
      </c>
    </row>
    <row r="250" spans="1:16" ht="12.75" customHeight="1" x14ac:dyDescent="0.2">
      <c r="A250" s="25" t="s">
        <v>41</v>
      </c>
      <c r="E250" s="24" t="s">
        <v>335</v>
      </c>
    </row>
    <row r="251" spans="1:16" ht="12.75" customHeight="1" x14ac:dyDescent="0.2">
      <c r="A251" s="12" t="s">
        <v>157</v>
      </c>
      <c r="B251" s="16" t="s">
        <v>336</v>
      </c>
      <c r="C251" s="16" t="s">
        <v>330</v>
      </c>
      <c r="D251" s="12" t="s">
        <v>46</v>
      </c>
      <c r="E251" s="17" t="s">
        <v>331</v>
      </c>
      <c r="F251" s="18" t="s">
        <v>211</v>
      </c>
      <c r="G251" s="19">
        <v>1</v>
      </c>
      <c r="H251" s="20"/>
      <c r="I251" s="20">
        <f>ROUND(ROUND(H251,2)*ROUND(G251,3),2)</f>
        <v>0</v>
      </c>
      <c r="O251">
        <f>(I251*21)/100</f>
        <v>0</v>
      </c>
      <c r="P251" t="s">
        <v>13</v>
      </c>
    </row>
    <row r="252" spans="1:16" ht="12.75" customHeight="1" x14ac:dyDescent="0.2">
      <c r="A252" s="21" t="s">
        <v>39</v>
      </c>
      <c r="E252" s="22" t="s">
        <v>337</v>
      </c>
    </row>
    <row r="253" spans="1:16" ht="12.75" customHeight="1" x14ac:dyDescent="0.2">
      <c r="A253" s="25" t="s">
        <v>41</v>
      </c>
      <c r="E253" s="24" t="s">
        <v>14</v>
      </c>
    </row>
    <row r="254" spans="1:16" ht="12.75" customHeight="1" x14ac:dyDescent="0.2">
      <c r="A254" s="12" t="s">
        <v>157</v>
      </c>
      <c r="B254" s="16" t="s">
        <v>338</v>
      </c>
      <c r="C254" s="16" t="s">
        <v>339</v>
      </c>
      <c r="D254" s="12" t="s">
        <v>14</v>
      </c>
      <c r="E254" s="17" t="s">
        <v>340</v>
      </c>
      <c r="F254" s="18" t="s">
        <v>211</v>
      </c>
      <c r="G254" s="19">
        <v>1</v>
      </c>
      <c r="H254" s="20"/>
      <c r="I254" s="20">
        <f>ROUND(ROUND(H254,2)*ROUND(G254,3),2)</f>
        <v>0</v>
      </c>
      <c r="O254">
        <f>(I254*21)/100</f>
        <v>0</v>
      </c>
      <c r="P254" t="s">
        <v>13</v>
      </c>
    </row>
    <row r="255" spans="1:16" ht="12.75" customHeight="1" x14ac:dyDescent="0.2">
      <c r="A255" s="21" t="s">
        <v>39</v>
      </c>
      <c r="E255" s="22" t="s">
        <v>14</v>
      </c>
    </row>
    <row r="256" spans="1:16" ht="12.75" customHeight="1" x14ac:dyDescent="0.2">
      <c r="A256" s="25" t="s">
        <v>41</v>
      </c>
      <c r="E256" s="24" t="s">
        <v>14</v>
      </c>
    </row>
    <row r="257" spans="1:16" ht="12.75" customHeight="1" x14ac:dyDescent="0.2">
      <c r="A257" s="12" t="s">
        <v>157</v>
      </c>
      <c r="B257" s="16" t="s">
        <v>341</v>
      </c>
      <c r="C257" s="16" t="s">
        <v>342</v>
      </c>
      <c r="D257" s="12" t="s">
        <v>46</v>
      </c>
      <c r="E257" s="17" t="s">
        <v>343</v>
      </c>
      <c r="F257" s="18" t="s">
        <v>211</v>
      </c>
      <c r="G257" s="19">
        <v>1</v>
      </c>
      <c r="H257" s="20"/>
      <c r="I257" s="20">
        <f>ROUND(ROUND(H257,2)*ROUND(G257,3),2)</f>
        <v>0</v>
      </c>
      <c r="O257">
        <f>(I257*21)/100</f>
        <v>0</v>
      </c>
      <c r="P257" t="s">
        <v>13</v>
      </c>
    </row>
    <row r="258" spans="1:16" ht="12.75" customHeight="1" x14ac:dyDescent="0.2">
      <c r="A258" s="21" t="s">
        <v>39</v>
      </c>
      <c r="E258" s="22" t="s">
        <v>14</v>
      </c>
    </row>
    <row r="259" spans="1:16" ht="12.75" customHeight="1" x14ac:dyDescent="0.2">
      <c r="A259" s="25" t="s">
        <v>41</v>
      </c>
      <c r="E259" s="24" t="s">
        <v>14</v>
      </c>
    </row>
    <row r="260" spans="1:16" ht="12.75" customHeight="1" x14ac:dyDescent="0.2">
      <c r="A260" s="12" t="s">
        <v>35</v>
      </c>
      <c r="B260" s="16" t="s">
        <v>344</v>
      </c>
      <c r="C260" s="16" t="s">
        <v>345</v>
      </c>
      <c r="D260" s="12" t="s">
        <v>14</v>
      </c>
      <c r="E260" s="17" t="s">
        <v>346</v>
      </c>
      <c r="F260" s="18" t="s">
        <v>211</v>
      </c>
      <c r="G260" s="19">
        <v>1</v>
      </c>
      <c r="H260" s="20"/>
      <c r="I260" s="20">
        <f>ROUND(ROUND(H260,2)*ROUND(G260,3),2)</f>
        <v>0</v>
      </c>
      <c r="O260">
        <f>(I260*21)/100</f>
        <v>0</v>
      </c>
      <c r="P260" t="s">
        <v>13</v>
      </c>
    </row>
    <row r="261" spans="1:16" ht="12.75" customHeight="1" x14ac:dyDescent="0.2">
      <c r="A261" s="21" t="s">
        <v>39</v>
      </c>
      <c r="E261" s="22" t="s">
        <v>14</v>
      </c>
    </row>
    <row r="262" spans="1:16" ht="12.75" customHeight="1" x14ac:dyDescent="0.2">
      <c r="A262" s="25" t="s">
        <v>41</v>
      </c>
      <c r="E262" s="24" t="s">
        <v>14</v>
      </c>
    </row>
    <row r="263" spans="1:16" ht="12.75" customHeight="1" x14ac:dyDescent="0.2">
      <c r="A263" s="12" t="s">
        <v>157</v>
      </c>
      <c r="B263" s="16" t="s">
        <v>347</v>
      </c>
      <c r="C263" s="16" t="s">
        <v>348</v>
      </c>
      <c r="D263" s="12" t="s">
        <v>14</v>
      </c>
      <c r="E263" s="17" t="s">
        <v>349</v>
      </c>
      <c r="F263" s="18" t="s">
        <v>211</v>
      </c>
      <c r="G263" s="19">
        <v>1</v>
      </c>
      <c r="H263" s="20"/>
      <c r="I263" s="20">
        <f>ROUND(ROUND(H263,2)*ROUND(G263,3),2)</f>
        <v>0</v>
      </c>
      <c r="O263">
        <f>(I263*21)/100</f>
        <v>0</v>
      </c>
      <c r="P263" t="s">
        <v>13</v>
      </c>
    </row>
    <row r="264" spans="1:16" ht="12.75" customHeight="1" x14ac:dyDescent="0.2">
      <c r="A264" s="21" t="s">
        <v>39</v>
      </c>
      <c r="E264" s="22" t="s">
        <v>14</v>
      </c>
    </row>
    <row r="265" spans="1:16" ht="12.75" customHeight="1" x14ac:dyDescent="0.2">
      <c r="A265" s="25" t="s">
        <v>41</v>
      </c>
      <c r="E265" s="24" t="s">
        <v>14</v>
      </c>
    </row>
    <row r="266" spans="1:16" ht="12.75" customHeight="1" x14ac:dyDescent="0.2">
      <c r="A266" s="12" t="s">
        <v>35</v>
      </c>
      <c r="B266" s="16" t="s">
        <v>350</v>
      </c>
      <c r="C266" s="16" t="s">
        <v>351</v>
      </c>
      <c r="D266" s="12" t="s">
        <v>57</v>
      </c>
      <c r="E266" s="17" t="s">
        <v>352</v>
      </c>
      <c r="F266" s="18" t="s">
        <v>71</v>
      </c>
      <c r="G266" s="19">
        <v>19</v>
      </c>
      <c r="H266" s="20"/>
      <c r="I266" s="20">
        <f>ROUND(ROUND(H266,2)*ROUND(G266,3),2)</f>
        <v>0</v>
      </c>
      <c r="O266">
        <f>(I266*21)/100</f>
        <v>0</v>
      </c>
      <c r="P266" t="s">
        <v>13</v>
      </c>
    </row>
    <row r="267" spans="1:16" ht="12.75" customHeight="1" x14ac:dyDescent="0.2">
      <c r="A267" s="21" t="s">
        <v>39</v>
      </c>
      <c r="E267" s="22" t="s">
        <v>14</v>
      </c>
    </row>
    <row r="268" spans="1:16" ht="12.75" customHeight="1" x14ac:dyDescent="0.2">
      <c r="A268" s="25" t="s">
        <v>41</v>
      </c>
      <c r="E268" s="24" t="s">
        <v>14</v>
      </c>
    </row>
    <row r="269" spans="1:16" ht="12.75" customHeight="1" x14ac:dyDescent="0.2">
      <c r="A269" s="12" t="s">
        <v>157</v>
      </c>
      <c r="B269" s="16" t="s">
        <v>353</v>
      </c>
      <c r="C269" s="16" t="s">
        <v>354</v>
      </c>
      <c r="D269" s="12" t="s">
        <v>14</v>
      </c>
      <c r="E269" s="17" t="s">
        <v>355</v>
      </c>
      <c r="F269" s="18" t="s">
        <v>71</v>
      </c>
      <c r="G269" s="19">
        <v>19</v>
      </c>
      <c r="H269" s="20"/>
      <c r="I269" s="20">
        <f>ROUND(ROUND(H269,2)*ROUND(G269,3),2)</f>
        <v>0</v>
      </c>
      <c r="O269">
        <f>(I269*21)/100</f>
        <v>0</v>
      </c>
      <c r="P269" t="s">
        <v>13</v>
      </c>
    </row>
    <row r="270" spans="1:16" ht="12.75" customHeight="1" x14ac:dyDescent="0.2">
      <c r="A270" s="21" t="s">
        <v>39</v>
      </c>
      <c r="E270" s="22" t="s">
        <v>14</v>
      </c>
    </row>
    <row r="271" spans="1:16" ht="12.75" customHeight="1" x14ac:dyDescent="0.2">
      <c r="A271" s="25" t="s">
        <v>41</v>
      </c>
      <c r="E271" s="24" t="s">
        <v>14</v>
      </c>
    </row>
    <row r="272" spans="1:16" ht="12.75" customHeight="1" x14ac:dyDescent="0.2">
      <c r="A272" s="12" t="s">
        <v>35</v>
      </c>
      <c r="B272" s="16" t="s">
        <v>356</v>
      </c>
      <c r="C272" s="16" t="s">
        <v>351</v>
      </c>
      <c r="D272" s="12" t="s">
        <v>61</v>
      </c>
      <c r="E272" s="17" t="s">
        <v>352</v>
      </c>
      <c r="F272" s="18" t="s">
        <v>71</v>
      </c>
      <c r="G272" s="19">
        <v>155</v>
      </c>
      <c r="H272" s="20"/>
      <c r="I272" s="20">
        <f>ROUND(ROUND(H272,2)*ROUND(G272,3),2)</f>
        <v>0</v>
      </c>
      <c r="O272">
        <f>(I272*21)/100</f>
        <v>0</v>
      </c>
      <c r="P272" t="s">
        <v>13</v>
      </c>
    </row>
    <row r="273" spans="1:16" ht="12.75" customHeight="1" x14ac:dyDescent="0.2">
      <c r="A273" s="21" t="s">
        <v>39</v>
      </c>
      <c r="E273" s="22" t="s">
        <v>357</v>
      </c>
    </row>
    <row r="274" spans="1:16" ht="12.75" customHeight="1" x14ac:dyDescent="0.2">
      <c r="A274" s="25" t="s">
        <v>41</v>
      </c>
      <c r="E274" s="24" t="s">
        <v>14</v>
      </c>
    </row>
    <row r="275" spans="1:16" ht="12.75" customHeight="1" x14ac:dyDescent="0.2">
      <c r="A275" s="12" t="s">
        <v>35</v>
      </c>
      <c r="B275" s="16" t="s">
        <v>358</v>
      </c>
      <c r="C275" s="16" t="s">
        <v>359</v>
      </c>
      <c r="D275" s="12" t="s">
        <v>14</v>
      </c>
      <c r="E275" s="17" t="s">
        <v>360</v>
      </c>
      <c r="F275" s="18" t="s">
        <v>71</v>
      </c>
      <c r="G275" s="19">
        <v>230</v>
      </c>
      <c r="H275" s="20"/>
      <c r="I275" s="20">
        <f>ROUND(ROUND(H275,2)*ROUND(G275,3),2)</f>
        <v>0</v>
      </c>
      <c r="O275">
        <f>(I275*21)/100</f>
        <v>0</v>
      </c>
      <c r="P275" t="s">
        <v>13</v>
      </c>
    </row>
    <row r="276" spans="1:16" ht="12.75" customHeight="1" x14ac:dyDescent="0.2">
      <c r="A276" s="21" t="s">
        <v>39</v>
      </c>
      <c r="E276" s="22" t="s">
        <v>357</v>
      </c>
    </row>
    <row r="277" spans="1:16" ht="12.75" customHeight="1" x14ac:dyDescent="0.2">
      <c r="A277" s="25" t="s">
        <v>41</v>
      </c>
      <c r="E277" s="24" t="s">
        <v>14</v>
      </c>
    </row>
    <row r="278" spans="1:16" ht="12.75" customHeight="1" x14ac:dyDescent="0.2">
      <c r="A278" s="12" t="s">
        <v>35</v>
      </c>
      <c r="B278" s="16" t="s">
        <v>361</v>
      </c>
      <c r="C278" s="16" t="s">
        <v>362</v>
      </c>
      <c r="D278" s="12" t="s">
        <v>14</v>
      </c>
      <c r="E278" s="17" t="s">
        <v>363</v>
      </c>
      <c r="F278" s="18" t="s">
        <v>211</v>
      </c>
      <c r="G278" s="19">
        <v>19</v>
      </c>
      <c r="H278" s="20"/>
      <c r="I278" s="20">
        <f>ROUND(ROUND(H278,2)*ROUND(G278,3),2)</f>
        <v>0</v>
      </c>
      <c r="O278">
        <f>(I278*21)/100</f>
        <v>0</v>
      </c>
      <c r="P278" t="s">
        <v>13</v>
      </c>
    </row>
    <row r="279" spans="1:16" ht="12.75" customHeight="1" x14ac:dyDescent="0.2">
      <c r="A279" s="21" t="s">
        <v>39</v>
      </c>
      <c r="E279" s="22" t="s">
        <v>14</v>
      </c>
    </row>
    <row r="280" spans="1:16" ht="12.75" customHeight="1" x14ac:dyDescent="0.2">
      <c r="A280" s="25" t="s">
        <v>41</v>
      </c>
      <c r="E280" s="24" t="s">
        <v>14</v>
      </c>
    </row>
    <row r="281" spans="1:16" ht="12.75" customHeight="1" x14ac:dyDescent="0.2">
      <c r="A281" s="12" t="s">
        <v>157</v>
      </c>
      <c r="B281" s="16" t="s">
        <v>364</v>
      </c>
      <c r="C281" s="16" t="s">
        <v>365</v>
      </c>
      <c r="D281" s="12" t="s">
        <v>14</v>
      </c>
      <c r="E281" s="17" t="s">
        <v>366</v>
      </c>
      <c r="F281" s="18" t="s">
        <v>211</v>
      </c>
      <c r="G281" s="19">
        <v>19</v>
      </c>
      <c r="H281" s="20"/>
      <c r="I281" s="20">
        <f>ROUND(ROUND(H281,2)*ROUND(G281,3),2)</f>
        <v>0</v>
      </c>
      <c r="O281">
        <f>(I281*21)/100</f>
        <v>0</v>
      </c>
      <c r="P281" t="s">
        <v>13</v>
      </c>
    </row>
    <row r="282" spans="1:16" ht="12.75" customHeight="1" x14ac:dyDescent="0.2">
      <c r="A282" s="21" t="s">
        <v>39</v>
      </c>
      <c r="E282" s="22" t="s">
        <v>14</v>
      </c>
    </row>
    <row r="283" spans="1:16" ht="12.75" customHeight="1" x14ac:dyDescent="0.2">
      <c r="A283" s="25" t="s">
        <v>41</v>
      </c>
      <c r="E283" s="24" t="s">
        <v>14</v>
      </c>
    </row>
    <row r="284" spans="1:16" ht="12.75" customHeight="1" x14ac:dyDescent="0.2">
      <c r="A284" s="12" t="s">
        <v>35</v>
      </c>
      <c r="B284" s="16" t="s">
        <v>367</v>
      </c>
      <c r="C284" s="16" t="s">
        <v>368</v>
      </c>
      <c r="D284" s="12" t="s">
        <v>14</v>
      </c>
      <c r="E284" s="17" t="s">
        <v>369</v>
      </c>
      <c r="F284" s="18" t="s">
        <v>211</v>
      </c>
      <c r="G284" s="19">
        <v>19</v>
      </c>
      <c r="H284" s="20"/>
      <c r="I284" s="20">
        <f>ROUND(ROUND(H284,2)*ROUND(G284,3),2)</f>
        <v>0</v>
      </c>
      <c r="O284">
        <f>(I284*21)/100</f>
        <v>0</v>
      </c>
      <c r="P284" t="s">
        <v>13</v>
      </c>
    </row>
    <row r="285" spans="1:16" ht="12.75" customHeight="1" x14ac:dyDescent="0.2">
      <c r="A285" s="21" t="s">
        <v>39</v>
      </c>
      <c r="E285" s="22" t="s">
        <v>370</v>
      </c>
    </row>
    <row r="286" spans="1:16" ht="12.75" customHeight="1" x14ac:dyDescent="0.2">
      <c r="A286" s="25" t="s">
        <v>41</v>
      </c>
      <c r="E286" s="24" t="s">
        <v>14</v>
      </c>
    </row>
    <row r="287" spans="1:16" ht="12.75" customHeight="1" x14ac:dyDescent="0.2">
      <c r="A287" s="12" t="s">
        <v>35</v>
      </c>
      <c r="B287" s="16" t="s">
        <v>371</v>
      </c>
      <c r="C287" s="16" t="s">
        <v>372</v>
      </c>
      <c r="D287" s="12" t="s">
        <v>14</v>
      </c>
      <c r="E287" s="17" t="s">
        <v>373</v>
      </c>
      <c r="F287" s="18" t="s">
        <v>211</v>
      </c>
      <c r="G287" s="19">
        <v>7</v>
      </c>
      <c r="H287" s="20"/>
      <c r="I287" s="20">
        <f>ROUND(ROUND(H287,2)*ROUND(G287,3),2)</f>
        <v>0</v>
      </c>
      <c r="O287">
        <f>(I287*21)/100</f>
        <v>0</v>
      </c>
      <c r="P287" t="s">
        <v>13</v>
      </c>
    </row>
    <row r="288" spans="1:16" ht="12.75" customHeight="1" x14ac:dyDescent="0.2">
      <c r="A288" s="21" t="s">
        <v>39</v>
      </c>
      <c r="E288" s="22" t="s">
        <v>374</v>
      </c>
    </row>
    <row r="289" spans="1:16" ht="12.75" customHeight="1" x14ac:dyDescent="0.2">
      <c r="A289" s="25" t="s">
        <v>41</v>
      </c>
      <c r="E289" s="24" t="s">
        <v>14</v>
      </c>
    </row>
    <row r="290" spans="1:16" ht="12.75" customHeight="1" x14ac:dyDescent="0.2">
      <c r="A290" s="12" t="s">
        <v>35</v>
      </c>
      <c r="B290" s="16" t="s">
        <v>375</v>
      </c>
      <c r="C290" s="16" t="s">
        <v>376</v>
      </c>
      <c r="D290" s="12" t="s">
        <v>14</v>
      </c>
      <c r="E290" s="17" t="s">
        <v>377</v>
      </c>
      <c r="F290" s="18" t="s">
        <v>211</v>
      </c>
      <c r="G290" s="19">
        <v>1</v>
      </c>
      <c r="H290" s="20"/>
      <c r="I290" s="20">
        <f>ROUND(ROUND(H290,2)*ROUND(G290,3),2)</f>
        <v>0</v>
      </c>
      <c r="O290">
        <f>(I290*21)/100</f>
        <v>0</v>
      </c>
      <c r="P290" t="s">
        <v>13</v>
      </c>
    </row>
    <row r="291" spans="1:16" ht="12.75" customHeight="1" x14ac:dyDescent="0.2">
      <c r="A291" s="21" t="s">
        <v>39</v>
      </c>
      <c r="E291" s="22" t="s">
        <v>378</v>
      </c>
    </row>
    <row r="292" spans="1:16" ht="12.75" customHeight="1" x14ac:dyDescent="0.2">
      <c r="A292" s="25" t="s">
        <v>41</v>
      </c>
      <c r="E292" s="24" t="s">
        <v>14</v>
      </c>
    </row>
    <row r="293" spans="1:16" ht="12.75" customHeight="1" x14ac:dyDescent="0.2">
      <c r="A293" s="12" t="s">
        <v>35</v>
      </c>
      <c r="B293" s="16" t="s">
        <v>379</v>
      </c>
      <c r="C293" s="16" t="s">
        <v>380</v>
      </c>
      <c r="D293" s="12" t="s">
        <v>14</v>
      </c>
      <c r="E293" s="17" t="s">
        <v>381</v>
      </c>
      <c r="F293" s="18" t="s">
        <v>211</v>
      </c>
      <c r="G293" s="19">
        <v>2</v>
      </c>
      <c r="H293" s="20"/>
      <c r="I293" s="20">
        <f>ROUND(ROUND(H293,2)*ROUND(G293,3),2)</f>
        <v>0</v>
      </c>
      <c r="O293">
        <f>(I293*21)/100</f>
        <v>0</v>
      </c>
      <c r="P293" t="s">
        <v>13</v>
      </c>
    </row>
    <row r="294" spans="1:16" ht="12.75" customHeight="1" x14ac:dyDescent="0.2">
      <c r="A294" s="21" t="s">
        <v>39</v>
      </c>
      <c r="E294" s="22" t="s">
        <v>382</v>
      </c>
    </row>
    <row r="295" spans="1:16" ht="12.75" customHeight="1" x14ac:dyDescent="0.2">
      <c r="A295" s="25" t="s">
        <v>41</v>
      </c>
      <c r="E295" s="24" t="s">
        <v>14</v>
      </c>
    </row>
    <row r="296" spans="1:16" ht="12.75" customHeight="1" x14ac:dyDescent="0.2">
      <c r="A296" s="12" t="s">
        <v>35</v>
      </c>
      <c r="B296" s="16" t="s">
        <v>383</v>
      </c>
      <c r="C296" s="16" t="s">
        <v>384</v>
      </c>
      <c r="D296" s="12" t="s">
        <v>14</v>
      </c>
      <c r="E296" s="17" t="s">
        <v>385</v>
      </c>
      <c r="F296" s="18" t="s">
        <v>211</v>
      </c>
      <c r="G296" s="19">
        <v>19</v>
      </c>
      <c r="H296" s="20"/>
      <c r="I296" s="20">
        <f>ROUND(ROUND(H296,2)*ROUND(G296,3),2)</f>
        <v>0</v>
      </c>
      <c r="O296">
        <f>(I296*21)/100</f>
        <v>0</v>
      </c>
      <c r="P296" t="s">
        <v>13</v>
      </c>
    </row>
    <row r="297" spans="1:16" ht="12.75" customHeight="1" x14ac:dyDescent="0.2">
      <c r="A297" s="21" t="s">
        <v>39</v>
      </c>
      <c r="E297" s="22" t="s">
        <v>386</v>
      </c>
    </row>
    <row r="298" spans="1:16" ht="12.75" customHeight="1" x14ac:dyDescent="0.2">
      <c r="A298" s="25" t="s">
        <v>41</v>
      </c>
      <c r="E298" s="24" t="s">
        <v>14</v>
      </c>
    </row>
    <row r="299" spans="1:16" ht="12.75" customHeight="1" x14ac:dyDescent="0.2">
      <c r="A299" s="12" t="s">
        <v>35</v>
      </c>
      <c r="B299" s="16" t="s">
        <v>387</v>
      </c>
      <c r="C299" s="16" t="s">
        <v>388</v>
      </c>
      <c r="D299" s="12" t="s">
        <v>14</v>
      </c>
      <c r="E299" s="17" t="s">
        <v>389</v>
      </c>
      <c r="F299" s="18" t="s">
        <v>211</v>
      </c>
      <c r="G299" s="19">
        <v>2</v>
      </c>
      <c r="H299" s="20"/>
      <c r="I299" s="20">
        <f>ROUND(ROUND(H299,2)*ROUND(G299,3),2)</f>
        <v>0</v>
      </c>
      <c r="O299">
        <f>(I299*21)/100</f>
        <v>0</v>
      </c>
      <c r="P299" t="s">
        <v>13</v>
      </c>
    </row>
    <row r="300" spans="1:16" ht="12.75" customHeight="1" x14ac:dyDescent="0.2">
      <c r="A300" s="21" t="s">
        <v>39</v>
      </c>
      <c r="E300" s="22" t="s">
        <v>374</v>
      </c>
    </row>
    <row r="301" spans="1:16" ht="12.75" customHeight="1" x14ac:dyDescent="0.2">
      <c r="A301" s="25" t="s">
        <v>41</v>
      </c>
      <c r="E301" s="24" t="s">
        <v>14</v>
      </c>
    </row>
    <row r="302" spans="1:16" ht="12.75" customHeight="1" x14ac:dyDescent="0.2">
      <c r="A302" s="12" t="s">
        <v>35</v>
      </c>
      <c r="B302" s="16" t="s">
        <v>390</v>
      </c>
      <c r="C302" s="16" t="s">
        <v>391</v>
      </c>
      <c r="D302" s="12" t="s">
        <v>14</v>
      </c>
      <c r="E302" s="17" t="s">
        <v>392</v>
      </c>
      <c r="F302" s="18" t="s">
        <v>71</v>
      </c>
      <c r="G302" s="19">
        <v>231.75</v>
      </c>
      <c r="H302" s="20"/>
      <c r="I302" s="20">
        <f>ROUND(ROUND(H302,2)*ROUND(G302,3),2)</f>
        <v>0</v>
      </c>
      <c r="O302">
        <f>(I302*21)/100</f>
        <v>0</v>
      </c>
      <c r="P302" t="s">
        <v>13</v>
      </c>
    </row>
    <row r="303" spans="1:16" ht="12.75" customHeight="1" x14ac:dyDescent="0.2">
      <c r="A303" s="21" t="s">
        <v>39</v>
      </c>
      <c r="E303" s="22" t="s">
        <v>14</v>
      </c>
    </row>
    <row r="304" spans="1:16" ht="12.75" customHeight="1" x14ac:dyDescent="0.2">
      <c r="A304" s="25" t="s">
        <v>41</v>
      </c>
      <c r="E304" s="24" t="s">
        <v>393</v>
      </c>
    </row>
    <row r="305" spans="1:16" ht="12.75" customHeight="1" x14ac:dyDescent="0.2">
      <c r="A305" s="12" t="s">
        <v>35</v>
      </c>
      <c r="B305" s="16" t="s">
        <v>394</v>
      </c>
      <c r="C305" s="16" t="s">
        <v>395</v>
      </c>
      <c r="D305" s="12" t="s">
        <v>46</v>
      </c>
      <c r="E305" s="17" t="s">
        <v>396</v>
      </c>
      <c r="F305" s="18" t="s">
        <v>71</v>
      </c>
      <c r="G305" s="19">
        <v>231.75</v>
      </c>
      <c r="H305" s="20"/>
      <c r="I305" s="20">
        <f>ROUND(ROUND(H305,2)*ROUND(G305,3),2)</f>
        <v>0</v>
      </c>
      <c r="O305">
        <f>(I305*21)/100</f>
        <v>0</v>
      </c>
      <c r="P305" t="s">
        <v>13</v>
      </c>
    </row>
    <row r="306" spans="1:16" ht="12.75" customHeight="1" x14ac:dyDescent="0.2">
      <c r="A306" s="21" t="s">
        <v>39</v>
      </c>
      <c r="E306" s="22" t="s">
        <v>14</v>
      </c>
    </row>
    <row r="307" spans="1:16" ht="12.75" customHeight="1" x14ac:dyDescent="0.2">
      <c r="A307" s="25" t="s">
        <v>41</v>
      </c>
      <c r="E307" s="24" t="s">
        <v>393</v>
      </c>
    </row>
    <row r="308" spans="1:16" ht="12.75" customHeight="1" x14ac:dyDescent="0.2">
      <c r="A308" s="12" t="s">
        <v>35</v>
      </c>
      <c r="B308" s="16" t="s">
        <v>397</v>
      </c>
      <c r="C308" s="16" t="s">
        <v>398</v>
      </c>
      <c r="D308" s="12" t="s">
        <v>14</v>
      </c>
      <c r="E308" s="17" t="s">
        <v>399</v>
      </c>
      <c r="F308" s="18" t="s">
        <v>71</v>
      </c>
      <c r="G308" s="19">
        <v>231.75</v>
      </c>
      <c r="H308" s="20"/>
      <c r="I308" s="20">
        <f>ROUND(ROUND(H308,2)*ROUND(G308,3),2)</f>
        <v>0</v>
      </c>
      <c r="O308">
        <f>(I308*21)/100</f>
        <v>0</v>
      </c>
      <c r="P308" t="s">
        <v>13</v>
      </c>
    </row>
    <row r="309" spans="1:16" ht="12.75" customHeight="1" x14ac:dyDescent="0.2">
      <c r="A309" s="21" t="s">
        <v>39</v>
      </c>
      <c r="E309" s="22" t="s">
        <v>14</v>
      </c>
    </row>
    <row r="310" spans="1:16" ht="12.75" customHeight="1" x14ac:dyDescent="0.2">
      <c r="A310" s="25" t="s">
        <v>41</v>
      </c>
      <c r="E310" s="24" t="s">
        <v>393</v>
      </c>
    </row>
    <row r="311" spans="1:16" ht="12.75" customHeight="1" x14ac:dyDescent="0.2">
      <c r="A311" s="12" t="s">
        <v>35</v>
      </c>
      <c r="B311" s="16" t="s">
        <v>400</v>
      </c>
      <c r="C311" s="16" t="s">
        <v>401</v>
      </c>
      <c r="D311" s="12" t="s">
        <v>14</v>
      </c>
      <c r="E311" s="17" t="s">
        <v>402</v>
      </c>
      <c r="F311" s="18" t="s">
        <v>211</v>
      </c>
      <c r="G311" s="19">
        <v>19</v>
      </c>
      <c r="H311" s="20"/>
      <c r="I311" s="20">
        <f>ROUND(ROUND(H311,2)*ROUND(G311,3),2)</f>
        <v>0</v>
      </c>
      <c r="O311">
        <f>(I311*21)/100</f>
        <v>0</v>
      </c>
      <c r="P311" t="s">
        <v>13</v>
      </c>
    </row>
    <row r="312" spans="1:16" ht="12.75" customHeight="1" x14ac:dyDescent="0.2">
      <c r="A312" s="21" t="s">
        <v>39</v>
      </c>
      <c r="E312" s="22" t="s">
        <v>403</v>
      </c>
    </row>
    <row r="313" spans="1:16" ht="12.75" customHeight="1" x14ac:dyDescent="0.2">
      <c r="A313" s="25" t="s">
        <v>41</v>
      </c>
      <c r="E313" s="24" t="s">
        <v>14</v>
      </c>
    </row>
    <row r="314" spans="1:16" ht="12.75" customHeight="1" x14ac:dyDescent="0.2">
      <c r="A314" s="12" t="s">
        <v>35</v>
      </c>
      <c r="B314" s="16" t="s">
        <v>404</v>
      </c>
      <c r="C314" s="16" t="s">
        <v>405</v>
      </c>
      <c r="D314" s="12" t="s">
        <v>14</v>
      </c>
      <c r="E314" s="17" t="s">
        <v>406</v>
      </c>
      <c r="F314" s="18" t="s">
        <v>211</v>
      </c>
      <c r="G314" s="19">
        <v>7</v>
      </c>
      <c r="H314" s="20"/>
      <c r="I314" s="20">
        <f>ROUND(ROUND(H314,2)*ROUND(G314,3),2)</f>
        <v>0</v>
      </c>
      <c r="O314">
        <f>(I314*21)/100</f>
        <v>0</v>
      </c>
      <c r="P314" t="s">
        <v>13</v>
      </c>
    </row>
    <row r="315" spans="1:16" ht="12.75" customHeight="1" x14ac:dyDescent="0.2">
      <c r="A315" s="21" t="s">
        <v>39</v>
      </c>
      <c r="E315" s="22" t="s">
        <v>403</v>
      </c>
    </row>
    <row r="316" spans="1:16" ht="12.75" customHeight="1" x14ac:dyDescent="0.2">
      <c r="A316" s="25" t="s">
        <v>41</v>
      </c>
      <c r="E316" s="24" t="s">
        <v>14</v>
      </c>
    </row>
    <row r="317" spans="1:16" ht="12.75" customHeight="1" x14ac:dyDescent="0.2">
      <c r="A317" s="12" t="s">
        <v>35</v>
      </c>
      <c r="B317" s="16" t="s">
        <v>407</v>
      </c>
      <c r="C317" s="16" t="s">
        <v>408</v>
      </c>
      <c r="D317" s="12" t="s">
        <v>14</v>
      </c>
      <c r="E317" s="17" t="s">
        <v>409</v>
      </c>
      <c r="F317" s="18" t="s">
        <v>211</v>
      </c>
      <c r="G317" s="19">
        <v>2</v>
      </c>
      <c r="H317" s="20"/>
      <c r="I317" s="20">
        <f>ROUND(ROUND(H317,2)*ROUND(G317,3),2)</f>
        <v>0</v>
      </c>
      <c r="O317">
        <f>(I317*21)/100</f>
        <v>0</v>
      </c>
      <c r="P317" t="s">
        <v>13</v>
      </c>
    </row>
    <row r="318" spans="1:16" ht="12.75" customHeight="1" x14ac:dyDescent="0.2">
      <c r="A318" s="21" t="s">
        <v>39</v>
      </c>
      <c r="E318" s="22" t="s">
        <v>410</v>
      </c>
    </row>
    <row r="319" spans="1:16" ht="12.75" customHeight="1" x14ac:dyDescent="0.2">
      <c r="A319" s="25" t="s">
        <v>41</v>
      </c>
      <c r="E319" s="24" t="s">
        <v>14</v>
      </c>
    </row>
    <row r="320" spans="1:16" ht="12.75" customHeight="1" x14ac:dyDescent="0.2">
      <c r="A320" s="12" t="s">
        <v>35</v>
      </c>
      <c r="B320" s="16" t="s">
        <v>411</v>
      </c>
      <c r="C320" s="16" t="s">
        <v>412</v>
      </c>
      <c r="D320" s="12" t="s">
        <v>14</v>
      </c>
      <c r="E320" s="17" t="s">
        <v>413</v>
      </c>
      <c r="F320" s="18" t="s">
        <v>211</v>
      </c>
      <c r="G320" s="19">
        <v>4</v>
      </c>
      <c r="H320" s="20"/>
      <c r="I320" s="20">
        <f>ROUND(ROUND(H320,2)*ROUND(G320,3),2)</f>
        <v>0</v>
      </c>
      <c r="O320">
        <f>(I320*21)/100</f>
        <v>0</v>
      </c>
      <c r="P320" t="s">
        <v>13</v>
      </c>
    </row>
    <row r="321" spans="1:16" ht="12.75" customHeight="1" x14ac:dyDescent="0.2">
      <c r="A321" s="21" t="s">
        <v>39</v>
      </c>
      <c r="E321" s="22" t="s">
        <v>414</v>
      </c>
    </row>
    <row r="322" spans="1:16" ht="12.75" customHeight="1" x14ac:dyDescent="0.2">
      <c r="A322" s="23" t="s">
        <v>41</v>
      </c>
      <c r="E322" s="24" t="s">
        <v>14</v>
      </c>
    </row>
    <row r="323" spans="1:16" ht="12.75" customHeight="1" x14ac:dyDescent="0.2">
      <c r="A323" s="5" t="s">
        <v>33</v>
      </c>
      <c r="B323" s="5"/>
      <c r="C323" s="26" t="s">
        <v>30</v>
      </c>
      <c r="D323" s="5"/>
      <c r="E323" s="14" t="s">
        <v>415</v>
      </c>
      <c r="F323" s="5"/>
      <c r="G323" s="5"/>
      <c r="H323" s="5"/>
      <c r="I323" s="27">
        <f>0+I324+I327+I330+I333+I336+I339+I342+I345+I348+I351+I354+I357+I360</f>
        <v>0</v>
      </c>
    </row>
    <row r="324" spans="1:16" ht="12.75" customHeight="1" x14ac:dyDescent="0.2">
      <c r="A324" s="12" t="s">
        <v>35</v>
      </c>
      <c r="B324" s="16" t="s">
        <v>416</v>
      </c>
      <c r="C324" s="16" t="s">
        <v>417</v>
      </c>
      <c r="D324" s="12" t="s">
        <v>14</v>
      </c>
      <c r="E324" s="17" t="s">
        <v>418</v>
      </c>
      <c r="F324" s="18" t="s">
        <v>211</v>
      </c>
      <c r="G324" s="19">
        <v>10</v>
      </c>
      <c r="H324" s="20"/>
      <c r="I324" s="20">
        <f>ROUND(ROUND(H324,2)*ROUND(G324,3),2)</f>
        <v>0</v>
      </c>
      <c r="O324">
        <f>(I324*21)/100</f>
        <v>0</v>
      </c>
      <c r="P324" t="s">
        <v>13</v>
      </c>
    </row>
    <row r="325" spans="1:16" ht="12.75" customHeight="1" x14ac:dyDescent="0.2">
      <c r="A325" s="21" t="s">
        <v>39</v>
      </c>
      <c r="E325" s="22" t="s">
        <v>14</v>
      </c>
    </row>
    <row r="326" spans="1:16" ht="12.75" customHeight="1" x14ac:dyDescent="0.2">
      <c r="A326" s="25" t="s">
        <v>41</v>
      </c>
      <c r="E326" s="24" t="s">
        <v>14</v>
      </c>
    </row>
    <row r="327" spans="1:16" ht="12.75" customHeight="1" x14ac:dyDescent="0.2">
      <c r="A327" s="12" t="s">
        <v>35</v>
      </c>
      <c r="B327" s="16" t="s">
        <v>419</v>
      </c>
      <c r="C327" s="16" t="s">
        <v>420</v>
      </c>
      <c r="D327" s="12" t="s">
        <v>14</v>
      </c>
      <c r="E327" s="17" t="s">
        <v>421</v>
      </c>
      <c r="F327" s="18" t="s">
        <v>211</v>
      </c>
      <c r="G327" s="19">
        <v>600</v>
      </c>
      <c r="H327" s="20"/>
      <c r="I327" s="20">
        <f>ROUND(ROUND(H327,2)*ROUND(G327,3),2)</f>
        <v>0</v>
      </c>
      <c r="O327">
        <f>(I327*21)/100</f>
        <v>0</v>
      </c>
      <c r="P327" t="s">
        <v>13</v>
      </c>
    </row>
    <row r="328" spans="1:16" ht="12.75" customHeight="1" x14ac:dyDescent="0.2">
      <c r="A328" s="21" t="s">
        <v>39</v>
      </c>
      <c r="E328" s="22" t="s">
        <v>14</v>
      </c>
    </row>
    <row r="329" spans="1:16" ht="12.75" customHeight="1" x14ac:dyDescent="0.2">
      <c r="A329" s="25" t="s">
        <v>41</v>
      </c>
      <c r="E329" s="24" t="s">
        <v>422</v>
      </c>
    </row>
    <row r="330" spans="1:16" ht="12.75" customHeight="1" x14ac:dyDescent="0.2">
      <c r="A330" s="12" t="s">
        <v>35</v>
      </c>
      <c r="B330" s="16" t="s">
        <v>423</v>
      </c>
      <c r="C330" s="16" t="s">
        <v>424</v>
      </c>
      <c r="D330" s="12" t="s">
        <v>46</v>
      </c>
      <c r="E330" s="17" t="s">
        <v>425</v>
      </c>
      <c r="F330" s="18" t="s">
        <v>211</v>
      </c>
      <c r="G330" s="19">
        <v>1</v>
      </c>
      <c r="H330" s="20"/>
      <c r="I330" s="20">
        <f>ROUND(ROUND(H330,2)*ROUND(G330,3),2)</f>
        <v>0</v>
      </c>
      <c r="O330">
        <f>(I330*21)/100</f>
        <v>0</v>
      </c>
      <c r="P330" t="s">
        <v>13</v>
      </c>
    </row>
    <row r="331" spans="1:16" ht="25.5" customHeight="1" x14ac:dyDescent="0.2">
      <c r="A331" s="21" t="s">
        <v>39</v>
      </c>
      <c r="E331" s="22" t="s">
        <v>426</v>
      </c>
    </row>
    <row r="332" spans="1:16" ht="12.75" customHeight="1" x14ac:dyDescent="0.2">
      <c r="A332" s="25" t="s">
        <v>41</v>
      </c>
      <c r="E332" s="24" t="s">
        <v>14</v>
      </c>
    </row>
    <row r="333" spans="1:16" ht="12.75" customHeight="1" x14ac:dyDescent="0.2">
      <c r="A333" s="12" t="s">
        <v>35</v>
      </c>
      <c r="B333" s="16" t="s">
        <v>427</v>
      </c>
      <c r="C333" s="16" t="s">
        <v>428</v>
      </c>
      <c r="D333" s="12" t="s">
        <v>46</v>
      </c>
      <c r="E333" s="17" t="s">
        <v>429</v>
      </c>
      <c r="F333" s="18" t="s">
        <v>38</v>
      </c>
      <c r="G333" s="19">
        <v>1</v>
      </c>
      <c r="H333" s="20"/>
      <c r="I333" s="20">
        <f>ROUND(ROUND(H333,2)*ROUND(G333,3),2)</f>
        <v>0</v>
      </c>
      <c r="O333">
        <f>(I333*21)/100</f>
        <v>0</v>
      </c>
      <c r="P333" t="s">
        <v>13</v>
      </c>
    </row>
    <row r="334" spans="1:16" ht="12.75" customHeight="1" x14ac:dyDescent="0.2">
      <c r="A334" s="21" t="s">
        <v>39</v>
      </c>
      <c r="E334" s="22" t="s">
        <v>430</v>
      </c>
    </row>
    <row r="335" spans="1:16" ht="12.75" customHeight="1" x14ac:dyDescent="0.2">
      <c r="A335" s="25" t="s">
        <v>41</v>
      </c>
      <c r="E335" s="24" t="s">
        <v>14</v>
      </c>
    </row>
    <row r="336" spans="1:16" ht="12.75" customHeight="1" x14ac:dyDescent="0.2">
      <c r="A336" s="12" t="s">
        <v>35</v>
      </c>
      <c r="B336" s="16" t="s">
        <v>431</v>
      </c>
      <c r="C336" s="16" t="s">
        <v>432</v>
      </c>
      <c r="D336" s="12" t="s">
        <v>14</v>
      </c>
      <c r="E336" s="17" t="s">
        <v>433</v>
      </c>
      <c r="F336" s="18" t="s">
        <v>71</v>
      </c>
      <c r="G336" s="19">
        <v>440.38</v>
      </c>
      <c r="H336" s="20"/>
      <c r="I336" s="20">
        <f>ROUND(ROUND(H336,2)*ROUND(G336,3),2)</f>
        <v>0</v>
      </c>
      <c r="O336">
        <f>(I336*21)/100</f>
        <v>0</v>
      </c>
      <c r="P336" t="s">
        <v>13</v>
      </c>
    </row>
    <row r="337" spans="1:16" ht="12.75" customHeight="1" x14ac:dyDescent="0.2">
      <c r="A337" s="21" t="s">
        <v>39</v>
      </c>
      <c r="E337" s="22" t="s">
        <v>14</v>
      </c>
    </row>
    <row r="338" spans="1:16" ht="12.75" customHeight="1" x14ac:dyDescent="0.2">
      <c r="A338" s="25" t="s">
        <v>41</v>
      </c>
      <c r="E338" s="24" t="s">
        <v>434</v>
      </c>
    </row>
    <row r="339" spans="1:16" ht="12.75" customHeight="1" x14ac:dyDescent="0.2">
      <c r="A339" s="12" t="s">
        <v>35</v>
      </c>
      <c r="B339" s="16" t="s">
        <v>435</v>
      </c>
      <c r="C339" s="16" t="s">
        <v>436</v>
      </c>
      <c r="D339" s="12" t="s">
        <v>14</v>
      </c>
      <c r="E339" s="17" t="s">
        <v>437</v>
      </c>
      <c r="F339" s="18" t="s">
        <v>211</v>
      </c>
      <c r="G339" s="19">
        <v>1</v>
      </c>
      <c r="H339" s="20"/>
      <c r="I339" s="20">
        <f>ROUND(ROUND(H339,2)*ROUND(G339,3),2)</f>
        <v>0</v>
      </c>
      <c r="O339">
        <f>(I339*21)/100</f>
        <v>0</v>
      </c>
      <c r="P339" t="s">
        <v>13</v>
      </c>
    </row>
    <row r="340" spans="1:16" ht="12.75" customHeight="1" x14ac:dyDescent="0.2">
      <c r="A340" s="21" t="s">
        <v>39</v>
      </c>
      <c r="E340" s="22" t="s">
        <v>438</v>
      </c>
    </row>
    <row r="341" spans="1:16" ht="12.75" customHeight="1" x14ac:dyDescent="0.2">
      <c r="A341" s="25" t="s">
        <v>41</v>
      </c>
      <c r="E341" s="24" t="s">
        <v>14</v>
      </c>
    </row>
    <row r="342" spans="1:16" ht="12.75" customHeight="1" x14ac:dyDescent="0.2">
      <c r="A342" s="12" t="s">
        <v>35</v>
      </c>
      <c r="B342" s="16" t="s">
        <v>439</v>
      </c>
      <c r="C342" s="16" t="s">
        <v>440</v>
      </c>
      <c r="D342" s="12" t="s">
        <v>14</v>
      </c>
      <c r="E342" s="17" t="s">
        <v>441</v>
      </c>
      <c r="F342" s="18" t="s">
        <v>78</v>
      </c>
      <c r="G342" s="19">
        <v>411.1</v>
      </c>
      <c r="H342" s="20"/>
      <c r="I342" s="20">
        <f>ROUND(ROUND(H342,2)*ROUND(G342,3),2)</f>
        <v>0</v>
      </c>
      <c r="O342">
        <f>(I342*21)/100</f>
        <v>0</v>
      </c>
      <c r="P342" t="s">
        <v>13</v>
      </c>
    </row>
    <row r="343" spans="1:16" ht="12.75" customHeight="1" x14ac:dyDescent="0.2">
      <c r="A343" s="21" t="s">
        <v>39</v>
      </c>
      <c r="E343" s="22" t="s">
        <v>14</v>
      </c>
    </row>
    <row r="344" spans="1:16" ht="12.75" customHeight="1" x14ac:dyDescent="0.2">
      <c r="A344" s="25" t="s">
        <v>41</v>
      </c>
      <c r="E344" s="24" t="s">
        <v>14</v>
      </c>
    </row>
    <row r="345" spans="1:16" ht="12.75" customHeight="1" x14ac:dyDescent="0.2">
      <c r="A345" s="12" t="s">
        <v>35</v>
      </c>
      <c r="B345" s="16" t="s">
        <v>442</v>
      </c>
      <c r="C345" s="16" t="s">
        <v>443</v>
      </c>
      <c r="D345" s="12" t="s">
        <v>14</v>
      </c>
      <c r="E345" s="17" t="s">
        <v>444</v>
      </c>
      <c r="F345" s="18" t="s">
        <v>147</v>
      </c>
      <c r="G345" s="19">
        <v>260.83557999999999</v>
      </c>
      <c r="H345" s="20"/>
      <c r="I345" s="20">
        <f>ROUND(ROUND(H345,2)*ROUND(G345,3),2)</f>
        <v>0</v>
      </c>
      <c r="O345">
        <f>(I345*21)/100</f>
        <v>0</v>
      </c>
      <c r="P345" t="s">
        <v>13</v>
      </c>
    </row>
    <row r="346" spans="1:16" ht="25.5" customHeight="1" x14ac:dyDescent="0.2">
      <c r="A346" s="21" t="s">
        <v>39</v>
      </c>
      <c r="E346" s="22" t="s">
        <v>445</v>
      </c>
    </row>
    <row r="347" spans="1:16" ht="12.75" customHeight="1" x14ac:dyDescent="0.2">
      <c r="A347" s="25" t="s">
        <v>41</v>
      </c>
      <c r="E347" s="24" t="s">
        <v>14</v>
      </c>
    </row>
    <row r="348" spans="1:16" ht="12.75" customHeight="1" x14ac:dyDescent="0.2">
      <c r="A348" s="12" t="s">
        <v>35</v>
      </c>
      <c r="B348" s="16" t="s">
        <v>446</v>
      </c>
      <c r="C348" s="16" t="s">
        <v>447</v>
      </c>
      <c r="D348" s="12" t="s">
        <v>14</v>
      </c>
      <c r="E348" s="17" t="s">
        <v>448</v>
      </c>
      <c r="F348" s="18" t="s">
        <v>147</v>
      </c>
      <c r="G348" s="19">
        <v>260.83600000000001</v>
      </c>
      <c r="H348" s="20"/>
      <c r="I348" s="20">
        <f>ROUND(ROUND(H348,2)*ROUND(G348,3),2)</f>
        <v>0</v>
      </c>
      <c r="O348">
        <f>(I348*21)/100</f>
        <v>0</v>
      </c>
      <c r="P348" t="s">
        <v>13</v>
      </c>
    </row>
    <row r="349" spans="1:16" ht="25.5" customHeight="1" x14ac:dyDescent="0.2">
      <c r="A349" s="21" t="s">
        <v>39</v>
      </c>
      <c r="E349" s="22" t="s">
        <v>449</v>
      </c>
    </row>
    <row r="350" spans="1:16" ht="12.75" customHeight="1" x14ac:dyDescent="0.2">
      <c r="A350" s="25" t="s">
        <v>41</v>
      </c>
      <c r="E350" s="24" t="s">
        <v>450</v>
      </c>
    </row>
    <row r="351" spans="1:16" ht="12.75" customHeight="1" x14ac:dyDescent="0.2">
      <c r="A351" s="12" t="s">
        <v>35</v>
      </c>
      <c r="B351" s="16" t="s">
        <v>451</v>
      </c>
      <c r="C351" s="16" t="s">
        <v>452</v>
      </c>
      <c r="D351" s="12" t="s">
        <v>14</v>
      </c>
      <c r="E351" s="17" t="s">
        <v>453</v>
      </c>
      <c r="F351" s="18" t="s">
        <v>147</v>
      </c>
      <c r="G351" s="19">
        <v>260.83600000000001</v>
      </c>
      <c r="H351" s="20"/>
      <c r="I351" s="20">
        <f>ROUND(ROUND(H351,2)*ROUND(G351,3),2)</f>
        <v>0</v>
      </c>
      <c r="O351">
        <f>(I351*21)/100</f>
        <v>0</v>
      </c>
      <c r="P351" t="s">
        <v>13</v>
      </c>
    </row>
    <row r="352" spans="1:16" ht="12.75" customHeight="1" x14ac:dyDescent="0.2">
      <c r="A352" s="21" t="s">
        <v>39</v>
      </c>
      <c r="E352" s="22" t="s">
        <v>454</v>
      </c>
    </row>
    <row r="353" spans="1:16" ht="12.75" customHeight="1" x14ac:dyDescent="0.2">
      <c r="A353" s="25" t="s">
        <v>41</v>
      </c>
      <c r="E353" s="24" t="s">
        <v>455</v>
      </c>
    </row>
    <row r="354" spans="1:16" ht="12.75" customHeight="1" x14ac:dyDescent="0.2">
      <c r="A354" s="12" t="s">
        <v>35</v>
      </c>
      <c r="B354" s="16" t="s">
        <v>456</v>
      </c>
      <c r="C354" s="16" t="s">
        <v>457</v>
      </c>
      <c r="D354" s="12" t="s">
        <v>14</v>
      </c>
      <c r="E354" s="17" t="s">
        <v>458</v>
      </c>
      <c r="F354" s="18" t="s">
        <v>147</v>
      </c>
      <c r="G354" s="19">
        <v>8.5440000000000005</v>
      </c>
      <c r="H354" s="20"/>
      <c r="I354" s="20">
        <f>ROUND(ROUND(H354,2)*ROUND(G354,3),2)</f>
        <v>0</v>
      </c>
      <c r="O354">
        <f>(I354*21)/100</f>
        <v>0</v>
      </c>
      <c r="P354" t="s">
        <v>13</v>
      </c>
    </row>
    <row r="355" spans="1:16" ht="12.75" customHeight="1" x14ac:dyDescent="0.2">
      <c r="A355" s="21" t="s">
        <v>39</v>
      </c>
      <c r="E355" s="22" t="s">
        <v>459</v>
      </c>
    </row>
    <row r="356" spans="1:16" ht="12.75" customHeight="1" x14ac:dyDescent="0.2">
      <c r="A356" s="25" t="s">
        <v>41</v>
      </c>
      <c r="E356" s="24" t="s">
        <v>14</v>
      </c>
    </row>
    <row r="357" spans="1:16" ht="12.75" customHeight="1" x14ac:dyDescent="0.2">
      <c r="A357" s="12" t="s">
        <v>35</v>
      </c>
      <c r="B357" s="16" t="s">
        <v>460</v>
      </c>
      <c r="C357" s="16" t="s">
        <v>461</v>
      </c>
      <c r="D357" s="12" t="s">
        <v>14</v>
      </c>
      <c r="E357" s="17" t="s">
        <v>462</v>
      </c>
      <c r="F357" s="18" t="s">
        <v>147</v>
      </c>
      <c r="G357" s="19">
        <v>195.73599999999999</v>
      </c>
      <c r="H357" s="20"/>
      <c r="I357" s="20">
        <f>ROUND(ROUND(H357,2)*ROUND(G357,3),2)</f>
        <v>0</v>
      </c>
      <c r="O357">
        <f>(I357*21)/100</f>
        <v>0</v>
      </c>
      <c r="P357" t="s">
        <v>13</v>
      </c>
    </row>
    <row r="358" spans="1:16" ht="12.75" customHeight="1" x14ac:dyDescent="0.2">
      <c r="A358" s="21" t="s">
        <v>39</v>
      </c>
      <c r="E358" s="22" t="s">
        <v>454</v>
      </c>
    </row>
    <row r="359" spans="1:16" ht="12.75" customHeight="1" x14ac:dyDescent="0.2">
      <c r="A359" s="25" t="s">
        <v>41</v>
      </c>
      <c r="E359" s="24" t="s">
        <v>463</v>
      </c>
    </row>
    <row r="360" spans="1:16" ht="12.75" customHeight="1" x14ac:dyDescent="0.2">
      <c r="A360" s="12" t="s">
        <v>35</v>
      </c>
      <c r="B360" s="16" t="s">
        <v>464</v>
      </c>
      <c r="C360" s="16" t="s">
        <v>465</v>
      </c>
      <c r="D360" s="12" t="s">
        <v>14</v>
      </c>
      <c r="E360" s="17" t="s">
        <v>466</v>
      </c>
      <c r="F360" s="18" t="s">
        <v>147</v>
      </c>
      <c r="G360" s="19">
        <v>11.717713</v>
      </c>
      <c r="H360" s="20"/>
      <c r="I360" s="20">
        <f>ROUND(ROUND(H360,2)*ROUND(G360,3),2)</f>
        <v>0</v>
      </c>
      <c r="O360">
        <f>(I360*21)/100</f>
        <v>0</v>
      </c>
      <c r="P360" t="s">
        <v>13</v>
      </c>
    </row>
    <row r="361" spans="1:16" ht="12.75" customHeight="1" x14ac:dyDescent="0.2">
      <c r="A361" s="21" t="s">
        <v>39</v>
      </c>
      <c r="E361" s="22" t="s">
        <v>467</v>
      </c>
    </row>
    <row r="362" spans="1:16" ht="12.75" customHeight="1" x14ac:dyDescent="0.2">
      <c r="A362" s="23" t="s">
        <v>41</v>
      </c>
      <c r="E362" s="24" t="s">
        <v>14</v>
      </c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2018-01-11T14:07:07Z</dcterms:created>
  <dcterms:modified xsi:type="dcterms:W3CDTF">2018-01-11T14:08:25Z</dcterms:modified>
</cp:coreProperties>
</file>